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showInkAnnotation="0" autoCompressPictures="0"/>
  <mc:AlternateContent xmlns:mc="http://schemas.openxmlformats.org/markup-compatibility/2006">
    <mc:Choice Requires="x15">
      <x15ac:absPath xmlns:x15ac="http://schemas.microsoft.com/office/spreadsheetml/2010/11/ac" url="P:\EXECUTIVE\Performance Management\Scorecards\FY24\Scorecards and Backup Data\"/>
    </mc:Choice>
  </mc:AlternateContent>
  <xr:revisionPtr revIDLastSave="0" documentId="13_ncr:1_{8E7F9E84-DD81-45CE-A629-68BB18DF14A0}" xr6:coauthVersionLast="47" xr6:coauthVersionMax="47" xr10:uidLastSave="{00000000-0000-0000-0000-000000000000}"/>
  <bookViews>
    <workbookView xWindow="-28920" yWindow="-120" windowWidth="29040" windowHeight="15840" tabRatio="762" xr2:uid="{00000000-000D-0000-FFFF-FFFF00000000}"/>
  </bookViews>
  <sheets>
    <sheet name="FY24 Org-SSP" sheetId="17" r:id="rId1"/>
    <sheet name="Dev. Notes" sheetId="19" r:id="rId2"/>
    <sheet name="Type Quarterly Notes Here" sheetId="18" r:id="rId3"/>
    <sheet name="FY24 Metric Parameters" sheetId="15" r:id="rId4"/>
    <sheet name="PDF Cover Page 1" sheetId="13" r:id="rId5"/>
    <sheet name="PDF Cover Page 2" sheetId="16" r:id="rId6"/>
  </sheets>
  <definedNames>
    <definedName name="_xlnm.Print_Area" localSheetId="3">'FY24 Metric Parameters'!$B$1:$I$18</definedName>
    <definedName name="_xlnm.Print_Area" localSheetId="0">'FY24 Org-SSP'!$A$1:$Q$22</definedName>
    <definedName name="_xlnm.Print_Area" localSheetId="4">'PDF Cover Page 1'!$A$1:$AF$22</definedName>
    <definedName name="_xlnm.Print_Area" localSheetId="5">'PDF Cover Page 2'!$A$1:$AF$22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L20" i="17" l="1"/>
  <c r="L16" i="17" l="1"/>
  <c r="L10" i="17"/>
  <c r="L8" i="17"/>
  <c r="L17" i="17"/>
  <c r="L14" i="17"/>
  <c r="L13" i="17"/>
  <c r="L9" i="17"/>
  <c r="L7" i="17"/>
  <c r="L6" i="17"/>
  <c r="L5" i="17"/>
  <c r="B6" i="19" l="1"/>
  <c r="K21" i="17"/>
  <c r="K15" i="17" l="1"/>
  <c r="K11" i="17"/>
  <c r="O20" i="17"/>
  <c r="N20" i="17"/>
  <c r="N16" i="17"/>
  <c r="O16" i="17"/>
  <c r="Q20" i="17" l="1"/>
  <c r="K22" i="17"/>
  <c r="Q16" i="17"/>
  <c r="O10" i="17" l="1"/>
  <c r="N10" i="17"/>
  <c r="O8" i="17"/>
  <c r="N8" i="17"/>
  <c r="O19" i="17"/>
  <c r="N19" i="17"/>
  <c r="O17" i="17"/>
  <c r="N17" i="17"/>
  <c r="M21" i="17"/>
  <c r="L21" i="17"/>
  <c r="O14" i="17"/>
  <c r="N14" i="17"/>
  <c r="O13" i="17"/>
  <c r="N13" i="17"/>
  <c r="O12" i="17"/>
  <c r="N12" i="17"/>
  <c r="M15" i="17"/>
  <c r="L15" i="17"/>
  <c r="O9" i="17"/>
  <c r="N9" i="17"/>
  <c r="O7" i="17"/>
  <c r="N7" i="17"/>
  <c r="O6" i="17"/>
  <c r="N6" i="17"/>
  <c r="N5" i="17"/>
  <c r="O5" i="17"/>
  <c r="L11" i="17" l="1"/>
  <c r="L22" i="17" s="1"/>
  <c r="M11" i="17"/>
  <c r="M22" i="17" s="1"/>
  <c r="O21" i="17"/>
  <c r="O15" i="17"/>
  <c r="N15" i="17"/>
  <c r="Q10" i="17"/>
  <c r="N11" i="17"/>
  <c r="N21" i="17"/>
  <c r="Q9" i="17"/>
  <c r="Q19" i="17"/>
  <c r="Q8" i="17"/>
  <c r="O11" i="17"/>
  <c r="Q7" i="17"/>
  <c r="Q17" i="17"/>
  <c r="Q6" i="17"/>
  <c r="Q5" i="17"/>
  <c r="Q21" i="17" l="1"/>
  <c r="Q11" i="17"/>
  <c r="Q15" i="17"/>
  <c r="N22" i="17"/>
  <c r="O22" i="17"/>
  <c r="Q22" i="17" l="1"/>
</calcChain>
</file>

<file path=xl/sharedStrings.xml><?xml version="1.0" encoding="utf-8"?>
<sst xmlns="http://schemas.openxmlformats.org/spreadsheetml/2006/main" count="222" uniqueCount="149">
  <si>
    <t>Metric</t>
  </si>
  <si>
    <t>Strategy</t>
  </si>
  <si>
    <t>Metric Code</t>
  </si>
  <si>
    <t>Annual Budget Variance</t>
  </si>
  <si>
    <t>Annual Voluntary Departures</t>
  </si>
  <si>
    <t>Goal 
Points</t>
  </si>
  <si>
    <t>Performance Goals</t>
  </si>
  <si>
    <t>Q1 Performance Results</t>
  </si>
  <si>
    <t>Q2 Performance Results</t>
  </si>
  <si>
    <t>Q3 Performance Results</t>
  </si>
  <si>
    <t>Q4 Performance Results</t>
  </si>
  <si>
    <t>Q1 
Earned Points</t>
  </si>
  <si>
    <t>Q2 
Earned Points</t>
  </si>
  <si>
    <t>Q3 
Earned Points</t>
  </si>
  <si>
    <t>Q4 
Earned Points</t>
  </si>
  <si>
    <t>Year To Date</t>
  </si>
  <si>
    <t>Owner</t>
  </si>
  <si>
    <t>Fiscal Year 2022, Quarter 1</t>
  </si>
  <si>
    <r>
      <rPr>
        <sz val="36"/>
        <color theme="1"/>
        <rFont val="Calibri"/>
        <family val="2"/>
        <scheme val="minor"/>
      </rPr>
      <t>Performance Counts</t>
    </r>
    <r>
      <rPr>
        <u/>
        <sz val="36"/>
        <color theme="1"/>
        <rFont val="Calibri"/>
        <family val="2"/>
        <scheme val="minor"/>
      </rPr>
      <t xml:space="preserve">
</t>
    </r>
    <r>
      <rPr>
        <b/>
        <sz val="48"/>
        <color theme="1"/>
        <rFont val="Calibri"/>
        <family val="2"/>
        <scheme val="minor"/>
      </rPr>
      <t>Organization Scorecard</t>
    </r>
  </si>
  <si>
    <t>(September - December 2021)</t>
  </si>
  <si>
    <r>
      <rPr>
        <sz val="36"/>
        <color theme="1"/>
        <rFont val="Calibri"/>
        <family val="2"/>
        <scheme val="minor"/>
      </rPr>
      <t>Performance Counts</t>
    </r>
    <r>
      <rPr>
        <u/>
        <sz val="36"/>
        <color theme="1"/>
        <rFont val="Calibri"/>
        <family val="2"/>
        <scheme val="minor"/>
      </rPr>
      <t xml:space="preserve">
</t>
    </r>
    <r>
      <rPr>
        <b/>
        <sz val="48"/>
        <color theme="1"/>
        <rFont val="Calibri"/>
        <family val="2"/>
        <scheme val="minor"/>
      </rPr>
      <t>Organization and Department Scorecards</t>
    </r>
  </si>
  <si>
    <t>Fiscal Year 2022, Quarter 2</t>
  </si>
  <si>
    <t>(January - March 2022)</t>
  </si>
  <si>
    <t>Goal Source 
(cite external benchmark or improvement over past PSTA performance)</t>
  </si>
  <si>
    <t>Metric Definition_x000D_
(Detailed definition sufficient that someone unfamiliar would know what data to gather and how to calculate)</t>
  </si>
  <si>
    <t>Information System_x000D_
(Where does the data come from, e.g. FleetNet, Hastus, etc)</t>
  </si>
  <si>
    <t>Summarize change from FY22
(Performance goal changed, metric definition updated, etc.)</t>
  </si>
  <si>
    <t>Healthy Community and Workforce</t>
  </si>
  <si>
    <t>Collisions per 100,000 miles</t>
  </si>
  <si>
    <t>Fixed Route Customer Satisfaction</t>
  </si>
  <si>
    <t>Paratransit Customer Satisfaction</t>
  </si>
  <si>
    <t>Reduce Water Consumption</t>
  </si>
  <si>
    <t>Increase % of Diversion</t>
  </si>
  <si>
    <t>Reduce Greenhouse Gases and Criteria Air Pollutants</t>
  </si>
  <si>
    <t>Clearwater Transit Center Goal</t>
  </si>
  <si>
    <t>Environmental Sustainability</t>
  </si>
  <si>
    <t>Economic Vitality</t>
  </si>
  <si>
    <t>Paratransit Customer Satisfaction score from survey conducted via vendor-led telephone surveys every three years, and by ABBG online survey in the off-years.</t>
  </si>
  <si>
    <t>Customer Satisfaction score from survey conducted via vendor-led on-board surveys every three years, and by ABBG online survey in the off-years.</t>
  </si>
  <si>
    <t xml:space="preserve">Increase in average number of diverse applicants per job (diverse applicants divided by unique job postings), calculated cumulatively each quarter compared to the same period during the previous year.  </t>
  </si>
  <si>
    <t xml:space="preserve">Percentage of employees who leave PSTA by choice (Payroll Status = IQ) measured as the ratio of voluntary departures in the period to average # active employees during same period.  </t>
  </si>
  <si>
    <t>0% over budget</t>
  </si>
  <si>
    <t>Past PSTA Performance</t>
  </si>
  <si>
    <t>National Average</t>
  </si>
  <si>
    <t>Externally conducted survey</t>
  </si>
  <si>
    <t>Taleo</t>
  </si>
  <si>
    <t>FleetNet</t>
  </si>
  <si>
    <t>Internal Tracking</t>
  </si>
  <si>
    <t>Year To Date Column on Scorecard
(Does YTD column reflect the average, cumulative ytd, single measurement, etc)</t>
  </si>
  <si>
    <t>Single Measurement</t>
  </si>
  <si>
    <t>Cumulative YTD</t>
  </si>
  <si>
    <t>Average</t>
  </si>
  <si>
    <t>Trish</t>
  </si>
  <si>
    <t>Performance Goal</t>
  </si>
  <si>
    <t>New</t>
  </si>
  <si>
    <t>Moved to Org from department scorecard</t>
  </si>
  <si>
    <t>Same as FY21</t>
  </si>
  <si>
    <t>James</t>
  </si>
  <si>
    <t>Whitney</t>
  </si>
  <si>
    <t>ORG1</t>
  </si>
  <si>
    <t>ORG2</t>
  </si>
  <si>
    <t>ORG3</t>
  </si>
  <si>
    <t>ORG4</t>
  </si>
  <si>
    <t>ORG5</t>
  </si>
  <si>
    <t>ORG6</t>
  </si>
  <si>
    <t>ORG7</t>
  </si>
  <si>
    <t>ORG8</t>
  </si>
  <si>
    <t>ORG9</t>
  </si>
  <si>
    <t>ORG10</t>
  </si>
  <si>
    <t>ORG11</t>
  </si>
  <si>
    <t>ORG12</t>
  </si>
  <si>
    <t>ORG13</t>
  </si>
  <si>
    <t>ORG14</t>
  </si>
  <si>
    <t>Debbie</t>
  </si>
  <si>
    <t>&lt;=0%</t>
  </si>
  <si>
    <t xml:space="preserve">Community Sentiment Survey </t>
  </si>
  <si>
    <t>ORG15</t>
  </si>
  <si>
    <t>Establish Green Procurement Practices (Sustainability)</t>
  </si>
  <si>
    <t>≤4</t>
  </si>
  <si>
    <t>Project Milestones/Schedule Updates</t>
  </si>
  <si>
    <t>Project Milestones</t>
  </si>
  <si>
    <t>Procurement Documents (RFP &amp; IFB)</t>
  </si>
  <si>
    <t xml:space="preserve">Increased Diverse Applicant Pool </t>
  </si>
  <si>
    <t>4 per year</t>
  </si>
  <si>
    <t xml:space="preserve">Marketing Campaigns on Sustainability Topics </t>
  </si>
  <si>
    <t>PSTA Performance</t>
  </si>
  <si>
    <t xml:space="preserve"> 50% of solicitation will include DEI or Green Sustainability in the scope of work or approach to evaluation criteria or matter of responsibility check</t>
  </si>
  <si>
    <t>Overall Performance Score</t>
  </si>
  <si>
    <t>≤12%</t>
  </si>
  <si>
    <t>≤0%</t>
  </si>
  <si>
    <t>Champion</t>
  </si>
  <si>
    <t>Olivia</t>
  </si>
  <si>
    <t>Mobility</t>
  </si>
  <si>
    <t>Stephanie</t>
  </si>
  <si>
    <t>Tianna</t>
  </si>
  <si>
    <t>Sabrina</t>
  </si>
  <si>
    <t>Jacob</t>
  </si>
  <si>
    <t>Sunrunner Corridor Ridership Growth</t>
  </si>
  <si>
    <t>Heather</t>
  </si>
  <si>
    <t>Growth in ridership along the SunRunner corridor from FY22. (FY22: CAT, Rt 18 stops along SunRunner Corridor. FY23: SunRunner CAT, Rt 18 stops along SunRunner Corridor)</t>
  </si>
  <si>
    <t>Internal Tracking and Ridership Data</t>
  </si>
  <si>
    <t xml:space="preserve">Operating Cost per Revenue Hour </t>
  </si>
  <si>
    <t>Less than or equal to:
Q1: $148.57
Q2: 183.81
Q3: 183.85
Q4: $185.90</t>
  </si>
  <si>
    <t>Operating Cost Per Revenue Hour</t>
  </si>
  <si>
    <t>Henry/Heather</t>
  </si>
  <si>
    <t>FY 24 NOTES</t>
  </si>
  <si>
    <t>Keep</t>
  </si>
  <si>
    <t>Small Business Enterprise Procurement Program</t>
  </si>
  <si>
    <t>Q1: Define objectives, personnel, and performance measures
Q2: Final program plan approved
Q3: Rollout to community
Q4: Implement and report results</t>
  </si>
  <si>
    <t>Keep metric.  Quarterly performance goals will be set after end of FY22 Q4.</t>
  </si>
  <si>
    <t>Per Brad, keep</t>
  </si>
  <si>
    <t>Per Brad, set target based on past performance.  Combined average 2020 - 2023 = 4.4</t>
  </si>
  <si>
    <t>≤4.4</t>
  </si>
  <si>
    <t>Average Collisions
Per Quarter (Prev &amp; Non-Prev)</t>
  </si>
  <si>
    <t>2023 YTD</t>
  </si>
  <si>
    <t>Combined Avg.</t>
  </si>
  <si>
    <t>Per Brad, keep goal as-is.  75% is the confirmed FY22 ABBG result.</t>
  </si>
  <si>
    <t>Per Brad, keep goal as-is.  82% is the confirmed FY22 ABBG result.</t>
  </si>
  <si>
    <t>Keep metric</t>
  </si>
  <si>
    <t>Diverse Applicants per Posting</t>
  </si>
  <si>
    <t>≥11</t>
  </si>
  <si>
    <t>Increase Recycling Diversion</t>
  </si>
  <si>
    <t>Clearwater Transit Center Project</t>
  </si>
  <si>
    <t xml:space="preserve">Q1: Completion of Land Closing
Q2: Procurement Plan 
Q3: Complete 100% design 
Q4: Board Approval of Contract </t>
  </si>
  <si>
    <t>Per Brad, stick with a percent reduction goal, either 1% or neutral.  Nicole and Henry reviewing data.</t>
  </si>
  <si>
    <t>Brad approved:
Q1: Completion of Land Closing – Definition: Closing of land is finalized.
Ownership: PMO
Q2: Procurement Plan – Definition: Procurement Plan for construction completed. 
Ownership: Finance
Q3: Complete 100% design – Definition: 100% plans have been received by CDM Smith.
Ownership: PMO
Q4: Board Approval of Contract – Definition: Board approves to award the contract to the contractor selected through the evaluation process that is most advantageous to PSTA.
Ownership: PMO/Finance</t>
  </si>
  <si>
    <t>Brad approved</t>
  </si>
  <si>
    <t>Per Brad, increase by 10% but change target to solid number (e.g. increase from 10 per posting to 11)</t>
  </si>
  <si>
    <t>8/1 Discussion Brad and Heather: greater than or equal to 14.1 riders per revenue hour. Based on average ridership through Oct 1 - June 2023</t>
  </si>
  <si>
    <t>Passengers Per Revenue Hour (Fixed Route)</t>
  </si>
  <si>
    <t xml:space="preserve">      PSTA Performance Counts Scorecard
FY24</t>
  </si>
  <si>
    <t>Partially Achieved</t>
  </si>
  <si>
    <t>Quarter 1</t>
  </si>
  <si>
    <t>Completed</t>
  </si>
  <si>
    <r>
      <rPr>
        <b/>
        <sz val="12"/>
        <color theme="1"/>
        <rFont val="Calibri"/>
        <family val="2"/>
        <scheme val="minor"/>
      </rPr>
      <t xml:space="preserve">ORG13: </t>
    </r>
    <r>
      <rPr>
        <sz val="12"/>
        <color theme="1"/>
        <rFont val="Calibri"/>
        <family val="2"/>
        <scheme val="minor"/>
      </rPr>
      <t>Additional coordination was needed with City of Clearwater staff on design development to assist with land closing</t>
    </r>
  </si>
  <si>
    <t>Updated metric per Brad 1/31/24.</t>
  </si>
  <si>
    <t>Improve APTA Environmental Metrics</t>
  </si>
  <si>
    <t>Half of metrics show improvement at fiscal year end</t>
  </si>
  <si>
    <t>Measure progress at the end of the fiscal year (compared to prior fiscal year??).  Carry over points awarded last year until measuring at Q4, then update points in all quarters.</t>
  </si>
  <si>
    <t>Delete per Brad 2/1/24</t>
  </si>
  <si>
    <t>Increase diversion of total waste by 2% compared to FY17 waste diversion  (APTA Sustainability commitment baseline).</t>
  </si>
  <si>
    <t>Keep - based on APTA Sustainability Silver Recognition (baseline changed to 2017 per Brad 2/1/24)</t>
  </si>
  <si>
    <t>Change in emissions per unlinked passenger trip between FY22 (new baseline) and FY24.  Measured at the end of the year.  Carry over points awarded last year until measuring at Q4, then update points in all quarters.</t>
  </si>
  <si>
    <t>Q1: Completion of Land Closing – Definition: Closing of land is finalized.
Ownership: PMO
Q2: Procurement Plan – Definition: Procurement Plan for construction completed. 
Ownership: Finance
Q3: Complete 100% design – Definition: 100% plans have been received by CDM Smith.
Ownership: PMO
Q4: Board Approval of Contract – Definition: Board approves to award the contract to the contractor selected through the evaluation process that is most advantageous to PSTA.
Ownership: PMO/Finance</t>
  </si>
  <si>
    <t xml:space="preserve">Q1: PMO
Q2: Finance
Q3: PMO
Q4: PMO/Finance </t>
  </si>
  <si>
    <t>Q1 Organization Scorecard Notes</t>
  </si>
  <si>
    <t>ORG13 - Additional coordination was needed with City of Clearwater staff on design development to assist with land closing.</t>
  </si>
  <si>
    <t>ORG9 - Anticipate improvement in this metric as additional electric buses are deployed this year</t>
  </si>
  <si>
    <t>Less than or equal to:
Q1: 112.96
Q2: 183.81
Q3: 183.85
Q4: $185.90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</si>
</sst>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0.0%"/>
  </numFmts>
  <fonts count="29" x14ac:knownFonts="1">
    <font>
      <sz val="12"/>
      <color theme="1"/>
      <name val="Calibri"/>
      <family val="2"/>
      <scheme val="minor"/>
    </font>
    <font>
      <sz val="11"/>
      <color theme="1"/>
      <name val="Calibri"/>
      <family val="2"/>
      <scheme val="minor"/>
    </font>
    <font>
      <sz val="12"/>
      <color theme="1"/>
      <name val="Calibri"/>
      <family val="2"/>
      <scheme val="minor"/>
    </font>
    <font>
      <b/>
      <sz val="12"/>
      <color theme="0"/>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b/>
      <sz val="24"/>
      <color theme="1"/>
      <name val="Calibri"/>
      <family val="2"/>
      <scheme val="minor"/>
    </font>
    <font>
      <b/>
      <sz val="14"/>
      <color theme="0"/>
      <name val="Calibri"/>
      <family val="2"/>
      <scheme val="minor"/>
    </font>
    <font>
      <b/>
      <sz val="34"/>
      <color theme="0"/>
      <name val="Calibri"/>
      <family val="2"/>
      <scheme val="minor"/>
    </font>
    <font>
      <sz val="34"/>
      <color theme="1"/>
      <name val="Calibri"/>
      <family val="2"/>
      <scheme val="minor"/>
    </font>
    <font>
      <u/>
      <sz val="36"/>
      <color theme="1"/>
      <name val="Calibri"/>
      <family val="2"/>
      <scheme val="minor"/>
    </font>
    <font>
      <sz val="36"/>
      <color theme="1"/>
      <name val="Calibri"/>
      <family val="2"/>
      <scheme val="minor"/>
    </font>
    <font>
      <b/>
      <sz val="48"/>
      <color theme="1"/>
      <name val="Calibri"/>
      <family val="2"/>
      <scheme val="minor"/>
    </font>
    <font>
      <sz val="24"/>
      <color theme="1"/>
      <name val="Calibri"/>
      <family val="2"/>
      <scheme val="minor"/>
    </font>
    <font>
      <sz val="12"/>
      <color theme="4" tint="-0.249977111117893"/>
      <name val="Calibri"/>
      <family val="2"/>
      <scheme val="minor"/>
    </font>
    <font>
      <sz val="12"/>
      <color rgb="FF000000"/>
      <name val="Calibri"/>
      <family val="2"/>
      <scheme val="minor"/>
    </font>
    <font>
      <sz val="12"/>
      <name val="Calibri"/>
      <family val="2"/>
      <scheme val="minor"/>
    </font>
    <font>
      <sz val="14"/>
      <color theme="1"/>
      <name val="Calibri"/>
      <family val="2"/>
      <scheme val="minor"/>
    </font>
    <font>
      <sz val="14"/>
      <name val="Calibri"/>
      <family val="2"/>
      <scheme val="minor"/>
    </font>
    <font>
      <b/>
      <sz val="16"/>
      <color theme="1"/>
      <name val="Calibri"/>
      <family val="2"/>
      <scheme val="minor"/>
    </font>
    <font>
      <b/>
      <sz val="20"/>
      <color theme="1"/>
      <name val="Calibri"/>
      <family val="2"/>
      <scheme val="minor"/>
    </font>
    <font>
      <sz val="12"/>
      <color theme="1"/>
      <name val="Calibri"/>
      <family val="2"/>
    </font>
    <font>
      <b/>
      <strike/>
      <sz val="12"/>
      <color rgb="FFFF0000"/>
      <name val="Calibri"/>
      <family val="2"/>
      <scheme val="minor"/>
    </font>
    <font>
      <strike/>
      <sz val="12"/>
      <color rgb="FFFF0000"/>
      <name val="Calibri"/>
      <family val="2"/>
      <scheme val="minor"/>
    </font>
    <font>
      <b/>
      <sz val="22"/>
      <color theme="1"/>
      <name val="Calibri"/>
      <family val="2"/>
      <scheme val="minor"/>
    </font>
    <font>
      <b/>
      <u/>
      <sz val="22"/>
      <color theme="1"/>
      <name val="Calibri"/>
      <family val="2"/>
      <scheme val="minor"/>
    </font>
    <font>
      <sz val="16"/>
      <color theme="1"/>
      <name val="Calibri"/>
      <family val="2"/>
      <scheme val="minor"/>
    </font>
    <font>
      <sz val="15"/>
      <color theme="1"/>
      <name val="Calibri"/>
      <family val="2"/>
      <scheme val="minor"/>
    </font>
  </fonts>
  <fills count="9">
    <fill>
      <patternFill patternType="none"/>
    </fill>
    <fill>
      <patternFill patternType="gray125"/>
    </fill>
    <fill>
      <patternFill patternType="solid">
        <fgColor theme="1" tint="0.34998626667073579"/>
        <bgColor indexed="64"/>
      </patternFill>
    </fill>
    <fill>
      <patternFill patternType="solid">
        <fgColor rgb="FF2D74C5"/>
        <bgColor indexed="64"/>
      </patternFill>
    </fill>
    <fill>
      <patternFill patternType="solid">
        <fgColor rgb="FF0070C0"/>
        <bgColor indexed="64"/>
      </patternFill>
    </fill>
    <fill>
      <patternFill patternType="solid">
        <fgColor theme="7" tint="0.39997558519241921"/>
        <bgColor indexed="64"/>
      </patternFill>
    </fill>
    <fill>
      <patternFill patternType="solid">
        <fgColor rgb="FFFFFF00"/>
        <bgColor indexed="64"/>
      </patternFill>
    </fill>
    <fill>
      <patternFill patternType="solid">
        <fgColor theme="6" tint="0.59999389629810485"/>
        <bgColor indexed="64"/>
      </patternFill>
    </fill>
    <fill>
      <patternFill patternType="solid">
        <fgColor theme="5" tint="0.39997558519241921"/>
        <bgColor indexed="64"/>
      </patternFill>
    </fill>
  </fills>
  <borders count="34">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double">
        <color auto="1"/>
      </left>
      <right style="thin">
        <color indexed="64"/>
      </right>
      <top style="medium">
        <color indexed="64"/>
      </top>
      <bottom/>
      <diagonal/>
    </border>
    <border>
      <left style="medium">
        <color auto="1"/>
      </left>
      <right style="medium">
        <color indexed="64"/>
      </right>
      <top/>
      <bottom/>
      <diagonal/>
    </border>
    <border>
      <left/>
      <right/>
      <top style="medium">
        <color auto="1"/>
      </top>
      <bottom style="medium">
        <color auto="1"/>
      </bottom>
      <diagonal/>
    </border>
    <border>
      <left/>
      <right/>
      <top style="medium">
        <color indexed="64"/>
      </top>
      <bottom/>
      <diagonal/>
    </border>
    <border>
      <left/>
      <right style="thin">
        <color auto="1"/>
      </right>
      <top style="medium">
        <color auto="1"/>
      </top>
      <bottom style="medium">
        <color auto="1"/>
      </bottom>
      <diagonal/>
    </border>
    <border>
      <left/>
      <right style="thin">
        <color auto="1"/>
      </right>
      <top style="medium">
        <color indexed="64"/>
      </top>
      <bottom/>
      <diagonal/>
    </border>
    <border>
      <left style="thin">
        <color auto="1"/>
      </left>
      <right style="medium">
        <color auto="1"/>
      </right>
      <top style="medium">
        <color indexed="64"/>
      </top>
      <bottom style="medium">
        <color auto="1"/>
      </bottom>
      <diagonal/>
    </border>
    <border>
      <left style="medium">
        <color auto="1"/>
      </left>
      <right style="double">
        <color indexed="64"/>
      </right>
      <top style="medium">
        <color auto="1"/>
      </top>
      <bottom/>
      <diagonal/>
    </border>
    <border>
      <left style="double">
        <color auto="1"/>
      </left>
      <right style="double">
        <color auto="1"/>
      </right>
      <top style="medium">
        <color auto="1"/>
      </top>
      <bottom/>
      <diagonal/>
    </border>
    <border>
      <left/>
      <right/>
      <top style="thin">
        <color auto="1"/>
      </top>
      <bottom style="thin">
        <color auto="1"/>
      </bottom>
      <diagonal/>
    </border>
    <border>
      <left style="thin">
        <color auto="1"/>
      </left>
      <right style="double">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ck">
        <color auto="1"/>
      </right>
      <top style="medium">
        <color indexed="64"/>
      </top>
      <bottom style="medium">
        <color indexed="64"/>
      </bottom>
      <diagonal/>
    </border>
    <border>
      <left style="thick">
        <color auto="1"/>
      </left>
      <right style="thick">
        <color auto="1"/>
      </right>
      <top style="medium">
        <color indexed="64"/>
      </top>
      <bottom style="medium">
        <color indexed="64"/>
      </bottom>
      <diagonal/>
    </border>
    <border>
      <left style="thick">
        <color auto="1"/>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thick">
        <color auto="1"/>
      </bottom>
      <diagonal/>
    </border>
    <border>
      <left style="medium">
        <color indexed="64"/>
      </left>
      <right style="medium">
        <color indexed="64"/>
      </right>
      <top/>
      <bottom style="thin">
        <color auto="1"/>
      </bottom>
      <diagonal/>
    </border>
    <border>
      <left/>
      <right style="medium">
        <color auto="1"/>
      </right>
      <top/>
      <bottom/>
      <diagonal/>
    </border>
    <border>
      <left style="medium">
        <color indexed="64"/>
      </left>
      <right style="thick">
        <color auto="1"/>
      </right>
      <top style="medium">
        <color indexed="64"/>
      </top>
      <bottom style="thick">
        <color auto="1"/>
      </bottom>
      <diagonal/>
    </border>
    <border>
      <left style="thick">
        <color auto="1"/>
      </left>
      <right style="thick">
        <color auto="1"/>
      </right>
      <top style="medium">
        <color indexed="64"/>
      </top>
      <bottom style="thick">
        <color auto="1"/>
      </bottom>
      <diagonal/>
    </border>
    <border>
      <left style="medium">
        <color indexed="64"/>
      </left>
      <right style="thin">
        <color auto="1"/>
      </right>
      <top/>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thin">
        <color auto="1"/>
      </bottom>
      <diagonal/>
    </border>
    <border>
      <left/>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s>
  <cellStyleXfs count="61">
    <xf numFmtId="0" fontId="0" fillId="0" borderId="0"/>
    <xf numFmtId="9" fontId="2"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cellStyleXfs>
  <cellXfs count="178">
    <xf numFmtId="0" fontId="0" fillId="0" borderId="0" xfId="0"/>
    <xf numFmtId="0" fontId="3" fillId="3" borderId="13" xfId="0" applyFont="1" applyFill="1" applyBorder="1" applyAlignment="1">
      <alignment horizontal="center" vertical="center" wrapText="1"/>
    </xf>
    <xf numFmtId="0" fontId="3" fillId="3" borderId="14" xfId="0" applyFont="1" applyFill="1" applyBorder="1" applyAlignment="1">
      <alignment horizontal="center" vertical="center"/>
    </xf>
    <xf numFmtId="0" fontId="3" fillId="3" borderId="6"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4" borderId="0" xfId="0" applyFont="1" applyFill="1" applyAlignment="1">
      <alignment vertical="top" wrapText="1"/>
    </xf>
    <xf numFmtId="0" fontId="0" fillId="0" borderId="0" xfId="0" applyAlignment="1">
      <alignment wrapText="1"/>
    </xf>
    <xf numFmtId="0" fontId="0" fillId="0" borderId="5" xfId="0" applyBorder="1" applyAlignment="1">
      <alignment vertical="center" wrapText="1"/>
    </xf>
    <xf numFmtId="164" fontId="0" fillId="0" borderId="5" xfId="0" applyNumberFormat="1" applyBorder="1" applyAlignment="1">
      <alignment vertical="center" wrapText="1"/>
    </xf>
    <xf numFmtId="9" fontId="0" fillId="0" borderId="5" xfId="0" applyNumberFormat="1" applyBorder="1" applyAlignment="1">
      <alignment horizontal="left" vertical="center" wrapText="1"/>
    </xf>
    <xf numFmtId="9" fontId="16" fillId="0" borderId="5" xfId="0" applyNumberFormat="1" applyFont="1" applyBorder="1" applyAlignment="1">
      <alignment horizontal="left" vertical="center" wrapText="1"/>
    </xf>
    <xf numFmtId="0" fontId="0" fillId="0" borderId="5" xfId="0" quotePrefix="1" applyBorder="1" applyAlignment="1">
      <alignment horizontal="left" vertical="center" wrapText="1"/>
    </xf>
    <xf numFmtId="0" fontId="0" fillId="0" borderId="5" xfId="0" applyBorder="1" applyAlignment="1">
      <alignment horizontal="center" vertical="center" wrapText="1"/>
    </xf>
    <xf numFmtId="9" fontId="2" fillId="0" borderId="5" xfId="1" applyFont="1" applyFill="1" applyBorder="1" applyAlignment="1">
      <alignment horizontal="left" vertical="center" wrapText="1"/>
    </xf>
    <xf numFmtId="9" fontId="2" fillId="0" borderId="5" xfId="1" applyFont="1" applyBorder="1" applyAlignment="1">
      <alignment horizontal="left" vertical="center" wrapText="1"/>
    </xf>
    <xf numFmtId="164" fontId="0" fillId="0" borderId="4" xfId="0" applyNumberFormat="1" applyBorder="1" applyAlignment="1">
      <alignment vertical="center" wrapText="1"/>
    </xf>
    <xf numFmtId="0" fontId="0" fillId="0" borderId="0" xfId="0" applyAlignment="1">
      <alignment horizontal="center"/>
    </xf>
    <xf numFmtId="164" fontId="4" fillId="0" borderId="4" xfId="0" applyNumberFormat="1" applyFont="1" applyBorder="1" applyAlignment="1">
      <alignment horizontal="center" vertical="center"/>
    </xf>
    <xf numFmtId="164" fontId="4" fillId="0" borderId="5" xfId="0" applyNumberFormat="1"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wrapText="1"/>
    </xf>
    <xf numFmtId="9" fontId="0" fillId="0" borderId="5" xfId="0" applyNumberFormat="1" applyBorder="1" applyAlignment="1">
      <alignment horizontal="center" vertical="center"/>
    </xf>
    <xf numFmtId="9" fontId="0" fillId="0" borderId="5" xfId="1" applyFont="1" applyFill="1" applyBorder="1" applyAlignment="1" applyProtection="1">
      <alignment horizontal="center" vertical="center"/>
    </xf>
    <xf numFmtId="9" fontId="0" fillId="0" borderId="5" xfId="1" applyFont="1" applyFill="1" applyBorder="1" applyAlignment="1">
      <alignment horizontal="center" vertical="center" wrapText="1"/>
    </xf>
    <xf numFmtId="9" fontId="0" fillId="0" borderId="4" xfId="1" applyFont="1" applyFill="1" applyBorder="1" applyAlignment="1" applyProtection="1">
      <alignment horizontal="center" vertical="center"/>
    </xf>
    <xf numFmtId="9" fontId="18" fillId="0" borderId="15" xfId="59" applyFont="1" applyFill="1" applyBorder="1" applyAlignment="1" applyProtection="1">
      <alignment horizontal="center" vertical="center"/>
    </xf>
    <xf numFmtId="0" fontId="0" fillId="0" borderId="5" xfId="0" applyBorder="1" applyAlignment="1">
      <alignment horizontal="left" vertical="center" wrapText="1"/>
    </xf>
    <xf numFmtId="0" fontId="0" fillId="0" borderId="5" xfId="0" applyBorder="1" applyAlignment="1">
      <alignment wrapText="1"/>
    </xf>
    <xf numFmtId="0" fontId="4" fillId="0" borderId="17" xfId="0" applyFont="1" applyBorder="1" applyAlignment="1">
      <alignment horizontal="center" vertical="center"/>
    </xf>
    <xf numFmtId="9" fontId="0" fillId="0" borderId="5" xfId="0" applyNumberFormat="1" applyBorder="1" applyAlignment="1">
      <alignment horizontal="center" vertical="center" wrapText="1"/>
    </xf>
    <xf numFmtId="9" fontId="0" fillId="5" borderId="4" xfId="1" applyFont="1" applyFill="1" applyBorder="1" applyAlignment="1" applyProtection="1">
      <alignment horizontal="center" vertical="center"/>
    </xf>
    <xf numFmtId="9" fontId="0" fillId="5" borderId="5" xfId="1" applyFont="1" applyFill="1" applyBorder="1" applyAlignment="1" applyProtection="1">
      <alignment horizontal="center" vertical="center"/>
    </xf>
    <xf numFmtId="44" fontId="0" fillId="6" borderId="5" xfId="60" applyFont="1" applyFill="1" applyBorder="1" applyAlignment="1" applyProtection="1">
      <alignment horizontal="center" vertical="center"/>
    </xf>
    <xf numFmtId="9" fontId="0" fillId="0" borderId="4" xfId="1" applyFont="1" applyBorder="1" applyAlignment="1" applyProtection="1">
      <alignment horizontal="center" vertical="center"/>
      <protection locked="0"/>
    </xf>
    <xf numFmtId="9" fontId="0" fillId="0" borderId="5" xfId="1" applyFont="1" applyFill="1" applyBorder="1" applyAlignment="1" applyProtection="1">
      <alignment horizontal="center" vertical="center"/>
      <protection locked="0"/>
    </xf>
    <xf numFmtId="9" fontId="0" fillId="0" borderId="5" xfId="1"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165" fontId="0" fillId="0" borderId="5" xfId="1" applyNumberFormat="1" applyFont="1" applyFill="1" applyBorder="1" applyAlignment="1" applyProtection="1">
      <alignment horizontal="center" vertical="center"/>
      <protection locked="0"/>
    </xf>
    <xf numFmtId="49" fontId="0" fillId="0" borderId="5" xfId="0" applyNumberFormat="1" applyBorder="1" applyAlignment="1" applyProtection="1">
      <alignment horizontal="center" vertical="center"/>
      <protection locked="0"/>
    </xf>
    <xf numFmtId="44" fontId="0" fillId="0" borderId="5" xfId="60" applyFont="1" applyBorder="1" applyAlignment="1" applyProtection="1">
      <alignment horizontal="center" vertical="center"/>
      <protection locked="0"/>
    </xf>
    <xf numFmtId="0" fontId="0" fillId="0" borderId="5" xfId="0" applyBorder="1" applyAlignment="1">
      <alignment horizontal="center" vertical="center"/>
    </xf>
    <xf numFmtId="0" fontId="1" fillId="0" borderId="0" xfId="0" applyFont="1" applyAlignment="1">
      <alignment wrapText="1"/>
    </xf>
    <xf numFmtId="0" fontId="1" fillId="0" borderId="0" xfId="0" applyFont="1" applyAlignment="1">
      <alignment vertical="center" wrapText="1"/>
    </xf>
    <xf numFmtId="164" fontId="0" fillId="0" borderId="5" xfId="0" applyNumberFormat="1" applyBorder="1" applyAlignment="1">
      <alignment horizontal="center" vertical="center" wrapText="1"/>
    </xf>
    <xf numFmtId="0" fontId="0" fillId="0" borderId="0" xfId="0" applyAlignment="1">
      <alignment vertical="center"/>
    </xf>
    <xf numFmtId="0" fontId="0" fillId="0" borderId="5" xfId="0" applyBorder="1" applyAlignment="1">
      <alignment vertical="center"/>
    </xf>
    <xf numFmtId="9" fontId="0" fillId="0" borderId="4" xfId="1" applyFont="1" applyFill="1" applyBorder="1" applyAlignment="1" applyProtection="1">
      <alignment horizontal="center" vertical="center"/>
      <protection locked="0"/>
    </xf>
    <xf numFmtId="49" fontId="0" fillId="0" borderId="5" xfId="0" applyNumberFormat="1" applyBorder="1" applyAlignment="1" applyProtection="1">
      <alignment horizontal="center" vertical="center" wrapText="1"/>
      <protection locked="0"/>
    </xf>
    <xf numFmtId="44" fontId="0" fillId="0" borderId="5" xfId="60" applyFont="1" applyFill="1" applyBorder="1" applyAlignment="1" applyProtection="1">
      <alignment horizontal="center" vertical="center"/>
      <protection locked="0"/>
    </xf>
    <xf numFmtId="0" fontId="0" fillId="0" borderId="0" xfId="0" applyAlignment="1">
      <alignment horizontal="center" wrapText="1"/>
    </xf>
    <xf numFmtId="0" fontId="0" fillId="0" borderId="0" xfId="0" applyAlignment="1">
      <alignment horizontal="right"/>
    </xf>
    <xf numFmtId="164" fontId="0" fillId="0" borderId="5" xfId="1" applyNumberFormat="1" applyFont="1" applyFill="1" applyBorder="1" applyAlignment="1" applyProtection="1">
      <alignment horizontal="center" vertical="center" wrapText="1"/>
    </xf>
    <xf numFmtId="9" fontId="0" fillId="0" borderId="5" xfId="1" applyFont="1" applyFill="1" applyBorder="1" applyAlignment="1" applyProtection="1">
      <alignment horizontal="center" vertical="center" wrapText="1"/>
    </xf>
    <xf numFmtId="0" fontId="0" fillId="4" borderId="1" xfId="0" applyFill="1" applyBorder="1"/>
    <xf numFmtId="0" fontId="0" fillId="4" borderId="8" xfId="0" applyFill="1" applyBorder="1"/>
    <xf numFmtId="0" fontId="0" fillId="4" borderId="8" xfId="0" applyFill="1" applyBorder="1" applyAlignment="1">
      <alignment wrapText="1"/>
    </xf>
    <xf numFmtId="0" fontId="0" fillId="4" borderId="8" xfId="0" applyFill="1" applyBorder="1" applyAlignment="1">
      <alignment horizontal="center" vertical="center"/>
    </xf>
    <xf numFmtId="0" fontId="0" fillId="4" borderId="2" xfId="0" applyFill="1" applyBorder="1" applyAlignment="1">
      <alignment horizontal="center" vertical="center"/>
    </xf>
    <xf numFmtId="0" fontId="0" fillId="0" borderId="0" xfId="0" applyAlignment="1">
      <alignment horizontal="center" vertical="center"/>
    </xf>
    <xf numFmtId="0" fontId="0" fillId="0" borderId="0" xfId="0" applyAlignment="1">
      <alignment vertical="top" wrapText="1"/>
    </xf>
    <xf numFmtId="0" fontId="7" fillId="0" borderId="1" xfId="0" applyFont="1" applyBorder="1" applyAlignment="1">
      <alignment vertical="center"/>
    </xf>
    <xf numFmtId="0" fontId="7" fillId="0" borderId="8" xfId="0" applyFont="1" applyBorder="1" applyAlignment="1">
      <alignment vertical="center"/>
    </xf>
    <xf numFmtId="0" fontId="7" fillId="0" borderId="8"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Alignment="1">
      <alignment horizontal="centerContinuous"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wrapText="1"/>
    </xf>
    <xf numFmtId="0" fontId="8" fillId="5" borderId="27" xfId="0" applyFont="1" applyFill="1" applyBorder="1" applyAlignment="1">
      <alignment horizontal="center" vertical="center" wrapText="1"/>
    </xf>
    <xf numFmtId="0" fontId="8" fillId="2" borderId="9" xfId="0" applyFont="1" applyFill="1" applyBorder="1" applyAlignment="1">
      <alignment horizontal="center" vertical="center"/>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0" borderId="0" xfId="0" applyFont="1" applyAlignment="1">
      <alignment horizontal="center" vertical="center"/>
    </xf>
    <xf numFmtId="0" fontId="8" fillId="3" borderId="23" xfId="0" applyFont="1" applyFill="1" applyBorder="1" applyAlignment="1">
      <alignment horizontal="center" vertical="center" wrapText="1"/>
    </xf>
    <xf numFmtId="0" fontId="21" fillId="0" borderId="0" xfId="0" applyFont="1" applyAlignment="1">
      <alignment horizontal="center" vertical="center" wrapText="1"/>
    </xf>
    <xf numFmtId="0" fontId="20" fillId="0" borderId="0" xfId="0" applyFont="1" applyAlignment="1">
      <alignment vertical="top" wrapText="1"/>
    </xf>
    <xf numFmtId="164" fontId="4" fillId="0" borderId="5" xfId="0" applyNumberFormat="1" applyFont="1" applyBorder="1" applyAlignment="1">
      <alignment vertical="center" wrapText="1"/>
    </xf>
    <xf numFmtId="0" fontId="0" fillId="2" borderId="0" xfId="0" applyFill="1"/>
    <xf numFmtId="0" fontId="0" fillId="0" borderId="4" xfId="0" applyBorder="1" applyAlignment="1">
      <alignment horizontal="center" vertical="center"/>
    </xf>
    <xf numFmtId="1" fontId="19" fillId="0" borderId="4" xfId="0" applyNumberFormat="1" applyFont="1" applyBorder="1" applyAlignment="1">
      <alignment horizontal="center" vertical="center"/>
    </xf>
    <xf numFmtId="164" fontId="19" fillId="0" borderId="4" xfId="0" applyNumberFormat="1" applyFont="1" applyBorder="1" applyAlignment="1">
      <alignment horizontal="center" vertical="center"/>
    </xf>
    <xf numFmtId="164" fontId="19" fillId="0" borderId="29" xfId="0" applyNumberFormat="1" applyFont="1" applyBorder="1" applyAlignment="1">
      <alignment horizontal="center" vertical="center"/>
    </xf>
    <xf numFmtId="164" fontId="0" fillId="0" borderId="24" xfId="0" applyNumberFormat="1" applyBorder="1" applyAlignment="1">
      <alignment horizontal="center" vertical="center"/>
    </xf>
    <xf numFmtId="0" fontId="0" fillId="0" borderId="5" xfId="0" applyBorder="1" applyAlignment="1">
      <alignment vertical="top" wrapText="1"/>
    </xf>
    <xf numFmtId="1" fontId="0" fillId="0" borderId="5" xfId="0" applyNumberFormat="1" applyBorder="1" applyAlignment="1">
      <alignment horizontal="center" vertical="center"/>
    </xf>
    <xf numFmtId="164" fontId="0" fillId="0" borderId="5" xfId="0" applyNumberFormat="1" applyBorder="1" applyAlignment="1">
      <alignment horizontal="center" vertical="center"/>
    </xf>
    <xf numFmtId="164" fontId="0" fillId="0" borderId="30" xfId="0" applyNumberFormat="1" applyBorder="1" applyAlignment="1">
      <alignment horizontal="center" vertical="center"/>
    </xf>
    <xf numFmtId="1" fontId="22" fillId="0" borderId="5" xfId="0" applyNumberFormat="1" applyFont="1" applyBorder="1" applyAlignment="1">
      <alignment horizontal="center" vertical="center"/>
    </xf>
    <xf numFmtId="1" fontId="0" fillId="0" borderId="30" xfId="0" applyNumberFormat="1" applyBorder="1" applyAlignment="1">
      <alignment horizontal="center" vertical="center"/>
    </xf>
    <xf numFmtId="164" fontId="4" fillId="0" borderId="4" xfId="0" applyNumberFormat="1" applyFont="1" applyBorder="1" applyAlignment="1">
      <alignment vertical="center" wrapText="1"/>
    </xf>
    <xf numFmtId="164" fontId="0" fillId="5" borderId="5" xfId="0" applyNumberFormat="1" applyFill="1" applyBorder="1" applyAlignment="1">
      <alignment horizontal="center" vertical="center"/>
    </xf>
    <xf numFmtId="0" fontId="0" fillId="2" borderId="22" xfId="0" applyFill="1" applyBorder="1" applyAlignment="1">
      <alignment horizontal="center" vertical="top"/>
    </xf>
    <xf numFmtId="164" fontId="4" fillId="2" borderId="0" xfId="0" applyNumberFormat="1" applyFont="1" applyFill="1" applyAlignment="1">
      <alignment horizontal="center" vertical="center"/>
    </xf>
    <xf numFmtId="164" fontId="4" fillId="2" borderId="0" xfId="0" applyNumberFormat="1" applyFont="1" applyFill="1" applyAlignment="1">
      <alignment vertical="center" wrapText="1"/>
    </xf>
    <xf numFmtId="164" fontId="0" fillId="2" borderId="0" xfId="0" applyNumberFormat="1" applyFill="1"/>
    <xf numFmtId="164" fontId="0" fillId="2" borderId="0" xfId="0" applyNumberFormat="1" applyFill="1" applyAlignment="1">
      <alignment horizontal="center" vertical="center"/>
    </xf>
    <xf numFmtId="0" fontId="0" fillId="2" borderId="0" xfId="0" applyFill="1" applyAlignment="1">
      <alignment horizontal="center" vertical="center"/>
    </xf>
    <xf numFmtId="0" fontId="3" fillId="2" borderId="0" xfId="0" applyFont="1" applyFill="1" applyAlignment="1">
      <alignment horizontal="center" vertical="center"/>
    </xf>
    <xf numFmtId="1" fontId="3" fillId="2" borderId="0" xfId="0" applyNumberFormat="1" applyFont="1" applyFill="1" applyAlignment="1">
      <alignment horizontal="center" vertical="center"/>
    </xf>
    <xf numFmtId="0" fontId="3" fillId="2" borderId="25" xfId="0" applyFont="1" applyFill="1" applyBorder="1" applyAlignment="1">
      <alignment horizontal="center" vertical="center"/>
    </xf>
    <xf numFmtId="0" fontId="3" fillId="0" borderId="0" xfId="0" applyFont="1"/>
    <xf numFmtId="164" fontId="3" fillId="2" borderId="7" xfId="0" applyNumberFormat="1" applyFont="1" applyFill="1" applyBorder="1" applyAlignment="1">
      <alignment horizontal="center" vertical="center"/>
    </xf>
    <xf numFmtId="0" fontId="0" fillId="2" borderId="5" xfId="0" applyFill="1" applyBorder="1" applyAlignment="1">
      <alignment vertical="top" wrapText="1"/>
    </xf>
    <xf numFmtId="0" fontId="0" fillId="0" borderId="30" xfId="0" applyBorder="1" applyAlignment="1">
      <alignment horizontal="center" vertical="center"/>
    </xf>
    <xf numFmtId="0" fontId="0" fillId="6" borderId="0" xfId="0" applyFill="1" applyAlignment="1">
      <alignment horizontal="center" vertical="center"/>
    </xf>
    <xf numFmtId="0" fontId="0" fillId="2" borderId="22" xfId="0" applyFill="1" applyBorder="1"/>
    <xf numFmtId="0" fontId="0" fillId="0" borderId="0" xfId="0" applyAlignment="1">
      <alignment vertical="top"/>
    </xf>
    <xf numFmtId="49" fontId="0" fillId="5" borderId="5" xfId="0" applyNumberFormat="1" applyFill="1" applyBorder="1" applyAlignment="1">
      <alignment horizontal="center" vertical="center"/>
    </xf>
    <xf numFmtId="0" fontId="4" fillId="0" borderId="16" xfId="0" applyFont="1" applyBorder="1" applyAlignment="1">
      <alignment vertical="center" wrapText="1"/>
    </xf>
    <xf numFmtId="164" fontId="0" fillId="2" borderId="0" xfId="0" applyNumberFormat="1" applyFill="1" applyAlignment="1">
      <alignment wrapText="1"/>
    </xf>
    <xf numFmtId="0" fontId="9" fillId="3" borderId="1" xfId="0" applyFont="1" applyFill="1" applyBorder="1" applyAlignment="1">
      <alignment horizontal="right" vertical="center"/>
    </xf>
    <xf numFmtId="0" fontId="9" fillId="3" borderId="8" xfId="0" applyFont="1" applyFill="1" applyBorder="1" applyAlignment="1">
      <alignment horizontal="right" vertical="center"/>
    </xf>
    <xf numFmtId="0" fontId="9" fillId="3" borderId="8" xfId="0" applyFont="1" applyFill="1" applyBorder="1" applyAlignment="1">
      <alignment horizontal="center" vertical="center"/>
    </xf>
    <xf numFmtId="0" fontId="9" fillId="3" borderId="10" xfId="0" applyFont="1" applyFill="1" applyBorder="1" applyAlignment="1">
      <alignment horizontal="center" vertical="center"/>
    </xf>
    <xf numFmtId="1" fontId="9" fillId="3" borderId="3" xfId="0" applyNumberFormat="1" applyFont="1" applyFill="1" applyBorder="1" applyAlignment="1">
      <alignment horizontal="center" vertical="center"/>
    </xf>
    <xf numFmtId="0" fontId="9" fillId="3" borderId="3" xfId="0" applyFont="1" applyFill="1" applyBorder="1" applyAlignment="1">
      <alignment horizontal="center" vertical="center"/>
    </xf>
    <xf numFmtId="0" fontId="9" fillId="3" borderId="12" xfId="0" applyFont="1" applyFill="1" applyBorder="1" applyAlignment="1">
      <alignment horizontal="center" vertical="center"/>
    </xf>
    <xf numFmtId="0" fontId="10" fillId="0" borderId="0" xfId="0" applyFont="1"/>
    <xf numFmtId="164" fontId="0" fillId="0" borderId="0" xfId="0" applyNumberFormat="1"/>
    <xf numFmtId="164" fontId="0" fillId="0" borderId="0" xfId="0" applyNumberFormat="1" applyAlignment="1">
      <alignment wrapText="1"/>
    </xf>
    <xf numFmtId="164" fontId="0" fillId="0" borderId="0" xfId="0" applyNumberFormat="1" applyAlignment="1">
      <alignment horizontal="center" vertical="center"/>
    </xf>
    <xf numFmtId="0" fontId="4" fillId="0" borderId="0" xfId="0" applyFont="1"/>
    <xf numFmtId="164" fontId="23" fillId="0" borderId="5" xfId="0" applyNumberFormat="1" applyFont="1" applyBorder="1" applyAlignment="1">
      <alignment horizontal="center" vertical="center"/>
    </xf>
    <xf numFmtId="164" fontId="24" fillId="0" borderId="5" xfId="0" applyNumberFormat="1" applyFont="1" applyBorder="1" applyAlignment="1">
      <alignment vertical="center" wrapText="1"/>
    </xf>
    <xf numFmtId="9" fontId="24" fillId="0" borderId="5" xfId="1" applyFont="1" applyFill="1" applyBorder="1" applyAlignment="1">
      <alignment horizontal="center" vertical="center" wrapText="1"/>
    </xf>
    <xf numFmtId="0" fontId="24" fillId="0" borderId="5" xfId="0" applyFont="1" applyBorder="1" applyAlignment="1">
      <alignment horizontal="center" vertical="center" wrapText="1"/>
    </xf>
    <xf numFmtId="0" fontId="24" fillId="0" borderId="5" xfId="0" applyFont="1" applyBorder="1" applyAlignment="1">
      <alignment vertical="center" wrapText="1"/>
    </xf>
    <xf numFmtId="9" fontId="0" fillId="7" borderId="4" xfId="1" applyFont="1" applyFill="1" applyBorder="1" applyAlignment="1" applyProtection="1">
      <alignment horizontal="center" vertical="center"/>
      <protection locked="0"/>
    </xf>
    <xf numFmtId="165" fontId="0" fillId="7" borderId="5" xfId="1" applyNumberFormat="1" applyFont="1" applyFill="1" applyBorder="1" applyAlignment="1" applyProtection="1">
      <alignment horizontal="center" vertical="center"/>
      <protection locked="0"/>
    </xf>
    <xf numFmtId="0" fontId="0" fillId="7" borderId="5" xfId="0" applyFill="1" applyBorder="1" applyAlignment="1" applyProtection="1">
      <alignment horizontal="center" vertical="center"/>
      <protection locked="0"/>
    </xf>
    <xf numFmtId="9" fontId="0" fillId="7" borderId="5" xfId="1" applyFont="1" applyFill="1" applyBorder="1" applyAlignment="1" applyProtection="1">
      <alignment horizontal="center" vertical="center"/>
      <protection locked="0"/>
    </xf>
    <xf numFmtId="9" fontId="0" fillId="0" borderId="0" xfId="1" applyFont="1" applyAlignment="1">
      <alignment vertical="top" wrapText="1"/>
    </xf>
    <xf numFmtId="1" fontId="0" fillId="0" borderId="24" xfId="0" applyNumberFormat="1" applyBorder="1" applyAlignment="1">
      <alignment horizontal="center" vertical="center"/>
    </xf>
    <xf numFmtId="164" fontId="0" fillId="5" borderId="5" xfId="1" applyNumberFormat="1" applyFont="1" applyFill="1" applyBorder="1" applyAlignment="1" applyProtection="1">
      <alignment horizontal="center" vertical="center"/>
    </xf>
    <xf numFmtId="1" fontId="0" fillId="5" borderId="5" xfId="1" applyNumberFormat="1" applyFont="1" applyFill="1" applyBorder="1" applyAlignment="1" applyProtection="1">
      <alignment horizontal="center" vertical="center"/>
    </xf>
    <xf numFmtId="1" fontId="0" fillId="7" borderId="4" xfId="1" applyNumberFormat="1" applyFont="1" applyFill="1" applyBorder="1" applyAlignment="1" applyProtection="1">
      <alignment horizontal="center" vertical="center"/>
      <protection locked="0"/>
    </xf>
    <xf numFmtId="2" fontId="0" fillId="6" borderId="5" xfId="1" applyNumberFormat="1" applyFont="1" applyFill="1" applyBorder="1" applyAlignment="1" applyProtection="1">
      <alignment horizontal="center" vertical="center"/>
      <protection locked="0"/>
    </xf>
    <xf numFmtId="1" fontId="9" fillId="3" borderId="18" xfId="0" applyNumberFormat="1" applyFont="1" applyFill="1" applyBorder="1" applyAlignment="1">
      <alignment horizontal="center" vertical="center"/>
    </xf>
    <xf numFmtId="49" fontId="0" fillId="8" borderId="5" xfId="0" applyNumberFormat="1" applyFill="1" applyBorder="1" applyAlignment="1" applyProtection="1">
      <alignment horizontal="center" vertical="center" wrapText="1"/>
      <protection locked="0"/>
    </xf>
    <xf numFmtId="0" fontId="0" fillId="0" borderId="31" xfId="0" applyBorder="1"/>
    <xf numFmtId="0" fontId="4" fillId="0" borderId="0" xfId="0" applyFont="1" applyAlignment="1">
      <alignment horizontal="center" wrapText="1"/>
    </xf>
    <xf numFmtId="0" fontId="4" fillId="0" borderId="0" xfId="0" applyFont="1" applyAlignment="1">
      <alignment horizontal="center"/>
    </xf>
    <xf numFmtId="0" fontId="26" fillId="0" borderId="22" xfId="0" applyFont="1" applyBorder="1" applyAlignment="1">
      <alignment horizontal="centerContinuous"/>
    </xf>
    <xf numFmtId="0" fontId="0" fillId="0" borderId="0" xfId="0" applyAlignment="1">
      <alignment horizontal="centerContinuous"/>
    </xf>
    <xf numFmtId="0" fontId="0" fillId="0" borderId="25" xfId="0" applyBorder="1" applyAlignment="1">
      <alignment horizontal="centerContinuous"/>
    </xf>
    <xf numFmtId="0" fontId="27" fillId="0" borderId="22" xfId="0" applyFont="1" applyBorder="1" applyAlignment="1">
      <alignment horizontal="centerContinuous"/>
    </xf>
    <xf numFmtId="0" fontId="27" fillId="0" borderId="0" xfId="0" applyFont="1" applyAlignment="1">
      <alignment horizontal="centerContinuous"/>
    </xf>
    <xf numFmtId="0" fontId="27" fillId="0" borderId="25" xfId="0" applyFont="1" applyBorder="1" applyAlignment="1">
      <alignment horizontal="centerContinuous"/>
    </xf>
    <xf numFmtId="0" fontId="20" fillId="0" borderId="22" xfId="0" applyFont="1" applyBorder="1" applyAlignment="1">
      <alignment horizontal="centerContinuous"/>
    </xf>
    <xf numFmtId="0" fontId="27" fillId="0" borderId="0" xfId="0" applyFont="1" applyAlignment="1">
      <alignment horizontal="centerContinuous" wrapText="1"/>
    </xf>
    <xf numFmtId="0" fontId="27" fillId="0" borderId="25" xfId="0" applyFont="1" applyBorder="1" applyAlignment="1">
      <alignment horizontal="centerContinuous" wrapText="1"/>
    </xf>
    <xf numFmtId="0" fontId="0" fillId="0" borderId="32" xfId="0" applyBorder="1"/>
    <xf numFmtId="0" fontId="0" fillId="0" borderId="33" xfId="0" applyBorder="1"/>
    <xf numFmtId="0" fontId="27" fillId="0" borderId="22" xfId="0" applyFont="1" applyBorder="1" applyAlignment="1">
      <alignment horizontal="center"/>
    </xf>
    <xf numFmtId="0" fontId="27" fillId="0" borderId="0" xfId="0" applyFont="1" applyAlignment="1">
      <alignment horizontal="center"/>
    </xf>
    <xf numFmtId="0" fontId="27" fillId="0" borderId="25" xfId="0" applyFont="1" applyBorder="1" applyAlignment="1">
      <alignment horizontal="center"/>
    </xf>
    <xf numFmtId="0" fontId="7" fillId="0" borderId="8" xfId="0" applyFont="1" applyBorder="1" applyAlignment="1">
      <alignment horizontal="center" vertical="center" wrapText="1"/>
    </xf>
    <xf numFmtId="0" fontId="7" fillId="0" borderId="8" xfId="0" applyFont="1" applyBorder="1" applyAlignment="1">
      <alignment horizontal="center" vertical="center"/>
    </xf>
    <xf numFmtId="0" fontId="7" fillId="0" borderId="28" xfId="0" applyFont="1" applyBorder="1" applyAlignment="1">
      <alignment horizontal="center" vertical="center" textRotation="90" wrapText="1"/>
    </xf>
    <xf numFmtId="0" fontId="25" fillId="0" borderId="28" xfId="0" applyFont="1" applyBorder="1" applyAlignment="1">
      <alignment horizontal="center" vertical="center" textRotation="90" wrapText="1"/>
    </xf>
    <xf numFmtId="0" fontId="28" fillId="0" borderId="22" xfId="0" applyFont="1" applyBorder="1" applyAlignment="1">
      <alignment horizontal="center"/>
    </xf>
    <xf numFmtId="0" fontId="28" fillId="0" borderId="0" xfId="0" applyFont="1" applyAlignment="1">
      <alignment horizontal="center"/>
    </xf>
    <xf numFmtId="0" fontId="28" fillId="0" borderId="25" xfId="0" applyFont="1" applyBorder="1" applyAlignment="1">
      <alignment horizontal="center"/>
    </xf>
    <xf numFmtId="0" fontId="15" fillId="0" borderId="0" xfId="0" applyFont="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center"/>
    </xf>
    <xf numFmtId="0" fontId="14" fillId="0" borderId="0" xfId="0" applyFont="1" applyAlignment="1">
      <alignment horizontal="center"/>
    </xf>
    <xf numFmtId="9" fontId="0" fillId="8" borderId="5" xfId="1" applyFont="1" applyFill="1" applyBorder="1" applyAlignment="1" applyProtection="1">
      <alignment horizontal="center" vertical="center"/>
      <protection locked="0"/>
    </xf>
    <xf numFmtId="1" fontId="19" fillId="7" borderId="4" xfId="0" applyNumberFormat="1" applyFont="1" applyFill="1" applyBorder="1" applyAlignment="1">
      <alignment horizontal="center" vertical="center"/>
    </xf>
    <xf numFmtId="164" fontId="19" fillId="7" borderId="4" xfId="0" applyNumberFormat="1" applyFont="1" applyFill="1" applyBorder="1" applyAlignment="1">
      <alignment horizontal="center" vertical="center"/>
    </xf>
    <xf numFmtId="164" fontId="17" fillId="7" borderId="5" xfId="0" applyNumberFormat="1" applyFont="1" applyFill="1" applyBorder="1" applyAlignment="1">
      <alignment horizontal="center" vertical="center"/>
    </xf>
    <xf numFmtId="0" fontId="0" fillId="7" borderId="5" xfId="0" applyFill="1" applyBorder="1" applyAlignment="1">
      <alignment horizontal="center" vertical="center"/>
    </xf>
    <xf numFmtId="1" fontId="19" fillId="8" borderId="4" xfId="0" applyNumberFormat="1" applyFont="1" applyFill="1" applyBorder="1" applyAlignment="1">
      <alignment horizontal="center" vertical="center"/>
    </xf>
    <xf numFmtId="0" fontId="0" fillId="8" borderId="5" xfId="0" applyFill="1" applyBorder="1" applyAlignment="1">
      <alignment horizontal="center" vertical="center"/>
    </xf>
    <xf numFmtId="164" fontId="19" fillId="6" borderId="4" xfId="0" applyNumberFormat="1" applyFont="1" applyFill="1" applyBorder="1" applyAlignment="1">
      <alignment horizontal="center" vertical="center"/>
    </xf>
    <xf numFmtId="44" fontId="0" fillId="6" borderId="5" xfId="60" applyFont="1" applyFill="1" applyBorder="1" applyAlignment="1" applyProtection="1">
      <alignment horizontal="center" vertical="center"/>
      <protection locked="0"/>
    </xf>
    <xf numFmtId="0" fontId="0" fillId="6" borderId="5" xfId="0" applyFill="1" applyBorder="1" applyAlignment="1">
      <alignment horizontal="center" vertical="center"/>
    </xf>
  </cellXfs>
  <cellStyles count="61">
    <cellStyle name="Currency" xfId="60" builtinId="4"/>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Normal" xfId="0" builtinId="0"/>
    <cellStyle name="Normal 2" xfId="58" xr:uid="{00000000-0005-0000-0000-000039000000}"/>
    <cellStyle name="Percent" xfId="1" builtinId="5"/>
    <cellStyle name="Percent 2" xfId="59" xr:uid="{00000000-0005-0000-0000-00003B000000}"/>
  </cellStyles>
  <dxfs count="0"/>
  <tableStyles count="0" defaultTableStyle="TableStyleMedium9" defaultPivotStyle="PivotStyleMedium4"/>
  <colors>
    <mruColors>
      <color rgb="FFEFF991"/>
      <color rgb="FF66FFCC"/>
      <color rgb="FFFF99FF"/>
      <color rgb="FF2D74C5"/>
      <color rgb="FF78CAC4"/>
      <color rgb="FF4CD6CB"/>
      <color rgb="FF4274B0"/>
      <color rgb="FFD5D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203200</xdr:colOff>
      <xdr:row>2</xdr:row>
      <xdr:rowOff>114300</xdr:rowOff>
    </xdr:from>
    <xdr:to>
      <xdr:col>2</xdr:col>
      <xdr:colOff>220100</xdr:colOff>
      <xdr:row>2</xdr:row>
      <xdr:rowOff>892274</xdr:rowOff>
    </xdr:to>
    <xdr:pic>
      <xdr:nvPicPr>
        <xdr:cNvPr id="28" name="Picture 27" descr="Decorative PSTA Color Logo.">
          <a:extLst>
            <a:ext uri="{FF2B5EF4-FFF2-40B4-BE49-F238E27FC236}">
              <a16:creationId xmlns:a16="http://schemas.microsoft.com/office/drawing/2014/main" id="{D0C2D6F6-A225-4920-9261-CBA194A6FF9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3200" y="1130300"/>
          <a:ext cx="2010800" cy="777974"/>
        </a:xfrm>
        <a:prstGeom prst="rect">
          <a:avLst/>
        </a:prstGeom>
      </xdr:spPr>
    </xdr:pic>
    <xdr:clientData/>
  </xdr:twoCellAnchor>
  <xdr:twoCellAnchor editAs="oneCell">
    <xdr:from>
      <xdr:col>13</xdr:col>
      <xdr:colOff>0</xdr:colOff>
      <xdr:row>2</xdr:row>
      <xdr:rowOff>25400</xdr:rowOff>
    </xdr:from>
    <xdr:to>
      <xdr:col>14</xdr:col>
      <xdr:colOff>795021</xdr:colOff>
      <xdr:row>2</xdr:row>
      <xdr:rowOff>981574</xdr:rowOff>
    </xdr:to>
    <xdr:pic>
      <xdr:nvPicPr>
        <xdr:cNvPr id="29" name="Picture 28" descr="The color chart for the Score Card Achievement Percentage table. Green for 100%, Yellow for 90 to 99.99%, and Coral for less than or equal to 89.99%.">
          <a:extLst>
            <a:ext uri="{FF2B5EF4-FFF2-40B4-BE49-F238E27FC236}">
              <a16:creationId xmlns:a16="http://schemas.microsoft.com/office/drawing/2014/main" id="{835B6FE5-F526-4591-9DC5-86A9F8DDD41E}"/>
            </a:ext>
          </a:extLst>
        </xdr:cNvPr>
        <xdr:cNvPicPr>
          <a:picLocks noChangeAspect="1"/>
        </xdr:cNvPicPr>
      </xdr:nvPicPr>
      <xdr:blipFill rotWithShape="1">
        <a:blip xmlns:r="http://schemas.openxmlformats.org/officeDocument/2006/relationships" r:embed="rId2"/>
        <a:srcRect r="31856"/>
        <a:stretch/>
      </xdr:blipFill>
      <xdr:spPr>
        <a:xfrm>
          <a:off x="14122400" y="1041400"/>
          <a:ext cx="1638300" cy="956174"/>
        </a:xfrm>
        <a:prstGeom prst="rect">
          <a:avLst/>
        </a:prstGeom>
      </xdr:spPr>
    </xdr:pic>
    <xdr:clientData/>
  </xdr:twoCellAnchor>
  <xdr:twoCellAnchor>
    <xdr:from>
      <xdr:col>0</xdr:col>
      <xdr:colOff>660400</xdr:colOff>
      <xdr:row>0</xdr:row>
      <xdr:rowOff>215900</xdr:rowOff>
    </xdr:from>
    <xdr:to>
      <xdr:col>0</xdr:col>
      <xdr:colOff>2389971</xdr:colOff>
      <xdr:row>0</xdr:row>
      <xdr:rowOff>522927</xdr:rowOff>
    </xdr:to>
    <xdr:sp macro="" textlink="">
      <xdr:nvSpPr>
        <xdr:cNvPr id="68" name="Rectangle 221">
          <a:extLst>
            <a:ext uri="{FF2B5EF4-FFF2-40B4-BE49-F238E27FC236}">
              <a16:creationId xmlns:a16="http://schemas.microsoft.com/office/drawing/2014/main" id="{5E0760AE-392F-4FD5-BB01-AAEA44F13A0D}"/>
            </a:ext>
          </a:extLst>
        </xdr:cNvPr>
        <xdr:cNvSpPr>
          <a:spLocks noChangeArrowheads="1"/>
        </xdr:cNvSpPr>
      </xdr:nvSpPr>
      <xdr:spPr bwMode="auto">
        <a:xfrm>
          <a:off x="660400" y="215900"/>
          <a:ext cx="1729571" cy="3070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en-US" sz="2000" b="1" i="0" u="none" strike="noStrike" baseline="0">
              <a:solidFill>
                <a:srgbClr val="FFFFFF"/>
              </a:solidFill>
              <a:latin typeface="Calibri"/>
            </a:rPr>
            <a:t>Fiscal Year</a:t>
          </a:r>
        </a:p>
      </xdr:txBody>
    </xdr:sp>
    <xdr:clientData/>
  </xdr:twoCellAnchor>
  <xdr:twoCellAnchor>
    <xdr:from>
      <xdr:col>1</xdr:col>
      <xdr:colOff>771525</xdr:colOff>
      <xdr:row>0</xdr:row>
      <xdr:rowOff>254000</xdr:rowOff>
    </xdr:from>
    <xdr:to>
      <xdr:col>2</xdr:col>
      <xdr:colOff>996153</xdr:colOff>
      <xdr:row>0</xdr:row>
      <xdr:rowOff>785681</xdr:rowOff>
    </xdr:to>
    <xdr:sp macro="" textlink="">
      <xdr:nvSpPr>
        <xdr:cNvPr id="70" name="Rectangle 222">
          <a:extLst>
            <a:ext uri="{FF2B5EF4-FFF2-40B4-BE49-F238E27FC236}">
              <a16:creationId xmlns:a16="http://schemas.microsoft.com/office/drawing/2014/main" id="{F178D325-8EBC-4BE9-84E2-0F08446FB600}"/>
            </a:ext>
          </a:extLst>
        </xdr:cNvPr>
        <xdr:cNvSpPr>
          <a:spLocks noChangeArrowheads="1"/>
        </xdr:cNvSpPr>
      </xdr:nvSpPr>
      <xdr:spPr bwMode="auto">
        <a:xfrm>
          <a:off x="1863725" y="254000"/>
          <a:ext cx="1126328" cy="5316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en-US" sz="1700" b="0" i="0" u="none" strike="noStrike" baseline="0">
              <a:solidFill>
                <a:srgbClr val="FFFFFF"/>
              </a:solidFill>
              <a:latin typeface="Calibri"/>
            </a:rPr>
            <a:t>FY24 </a:t>
          </a:r>
        </a:p>
        <a:p>
          <a:pPr algn="l" rtl="0">
            <a:defRPr sz="1000"/>
          </a:pPr>
          <a:endParaRPr lang="en-US" sz="1700" b="0" i="0" u="none" strike="noStrike" baseline="0">
            <a:solidFill>
              <a:srgbClr val="FFFFFF"/>
            </a:solidFill>
            <a:latin typeface="Calibri"/>
          </a:endParaRPr>
        </a:p>
      </xdr:txBody>
    </xdr:sp>
    <xdr:clientData/>
  </xdr:twoCellAnchor>
  <xdr:twoCellAnchor>
    <xdr:from>
      <xdr:col>2</xdr:col>
      <xdr:colOff>1930400</xdr:colOff>
      <xdr:row>0</xdr:row>
      <xdr:rowOff>254000</xdr:rowOff>
    </xdr:from>
    <xdr:to>
      <xdr:col>3</xdr:col>
      <xdr:colOff>1154537</xdr:colOff>
      <xdr:row>0</xdr:row>
      <xdr:rowOff>561027</xdr:rowOff>
    </xdr:to>
    <xdr:sp macro="" textlink="">
      <xdr:nvSpPr>
        <xdr:cNvPr id="71" name="Rectangle 215">
          <a:extLst>
            <a:ext uri="{FF2B5EF4-FFF2-40B4-BE49-F238E27FC236}">
              <a16:creationId xmlns:a16="http://schemas.microsoft.com/office/drawing/2014/main" id="{038D22AD-A85C-4950-B111-A0BC97053D12}"/>
            </a:ext>
          </a:extLst>
        </xdr:cNvPr>
        <xdr:cNvSpPr>
          <a:spLocks noChangeArrowheads="1"/>
        </xdr:cNvSpPr>
      </xdr:nvSpPr>
      <xdr:spPr bwMode="auto">
        <a:xfrm>
          <a:off x="4127500" y="254000"/>
          <a:ext cx="1294237" cy="3070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en-US" sz="2000" b="1" i="0" u="none" strike="noStrike" baseline="0">
              <a:solidFill>
                <a:srgbClr val="FFFFFF"/>
              </a:solidFill>
              <a:latin typeface="Calibri"/>
            </a:rPr>
            <a:t>Quarter</a:t>
          </a:r>
        </a:p>
      </xdr:txBody>
    </xdr:sp>
    <xdr:clientData/>
  </xdr:twoCellAnchor>
  <xdr:twoCellAnchor>
    <xdr:from>
      <xdr:col>3</xdr:col>
      <xdr:colOff>863600</xdr:colOff>
      <xdr:row>0</xdr:row>
      <xdr:rowOff>304800</xdr:rowOff>
    </xdr:from>
    <xdr:to>
      <xdr:col>3</xdr:col>
      <xdr:colOff>1504950</xdr:colOff>
      <xdr:row>0</xdr:row>
      <xdr:rowOff>584200</xdr:rowOff>
    </xdr:to>
    <xdr:sp macro="" textlink="">
      <xdr:nvSpPr>
        <xdr:cNvPr id="72" name="Rectangle 222">
          <a:extLst>
            <a:ext uri="{FF2B5EF4-FFF2-40B4-BE49-F238E27FC236}">
              <a16:creationId xmlns:a16="http://schemas.microsoft.com/office/drawing/2014/main" id="{15176947-1915-4C48-AD08-0028EB6FD406}"/>
            </a:ext>
          </a:extLst>
        </xdr:cNvPr>
        <xdr:cNvSpPr>
          <a:spLocks noChangeArrowheads="1"/>
        </xdr:cNvSpPr>
      </xdr:nvSpPr>
      <xdr:spPr bwMode="auto">
        <a:xfrm>
          <a:off x="4921250" y="304800"/>
          <a:ext cx="641350" cy="27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en-US" sz="1700" b="0" i="0" u="none" strike="noStrike" baseline="0">
              <a:solidFill>
                <a:srgbClr val="FFFFFF"/>
              </a:solidFill>
              <a:latin typeface="Calibri"/>
            </a:rPr>
            <a:t>1</a:t>
          </a:r>
        </a:p>
      </xdr:txBody>
    </xdr:sp>
    <xdr:clientData/>
  </xdr:twoCellAnchor>
  <xdr:twoCellAnchor>
    <xdr:from>
      <xdr:col>6</xdr:col>
      <xdr:colOff>520700</xdr:colOff>
      <xdr:row>0</xdr:row>
      <xdr:rowOff>114300</xdr:rowOff>
    </xdr:from>
    <xdr:to>
      <xdr:col>6</xdr:col>
      <xdr:colOff>1739900</xdr:colOff>
      <xdr:row>0</xdr:row>
      <xdr:rowOff>711200</xdr:rowOff>
    </xdr:to>
    <xdr:sp macro="" textlink="">
      <xdr:nvSpPr>
        <xdr:cNvPr id="73" name="Rectangle 218">
          <a:extLst>
            <a:ext uri="{FF2B5EF4-FFF2-40B4-BE49-F238E27FC236}">
              <a16:creationId xmlns:a16="http://schemas.microsoft.com/office/drawing/2014/main" id="{A2BC8174-448B-4D65-98B8-5985D4A3AE32}"/>
            </a:ext>
          </a:extLst>
        </xdr:cNvPr>
        <xdr:cNvSpPr>
          <a:spLocks noChangeArrowheads="1"/>
        </xdr:cNvSpPr>
      </xdr:nvSpPr>
      <xdr:spPr bwMode="auto">
        <a:xfrm>
          <a:off x="7975600" y="114300"/>
          <a:ext cx="1219200" cy="596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en-US" sz="2000" b="1" i="0" u="none" strike="noStrike" baseline="0">
              <a:solidFill>
                <a:srgbClr val="FFFFFF"/>
              </a:solidFill>
              <a:latin typeface="Calibri"/>
            </a:rPr>
            <a:t>Date</a:t>
          </a:r>
        </a:p>
        <a:p>
          <a:pPr algn="l" rtl="0">
            <a:defRPr sz="1000"/>
          </a:pPr>
          <a:r>
            <a:rPr lang="en-US" sz="2000" b="1" i="0" u="none" strike="noStrike" baseline="0">
              <a:solidFill>
                <a:srgbClr val="FFFFFF"/>
              </a:solidFill>
              <a:latin typeface="Calibri"/>
            </a:rPr>
            <a:t>Presented</a:t>
          </a:r>
        </a:p>
      </xdr:txBody>
    </xdr:sp>
    <xdr:clientData/>
  </xdr:twoCellAnchor>
  <xdr:twoCellAnchor>
    <xdr:from>
      <xdr:col>7</xdr:col>
      <xdr:colOff>673100</xdr:colOff>
      <xdr:row>0</xdr:row>
      <xdr:rowOff>254000</xdr:rowOff>
    </xdr:from>
    <xdr:to>
      <xdr:col>8</xdr:col>
      <xdr:colOff>320675</xdr:colOff>
      <xdr:row>0</xdr:row>
      <xdr:rowOff>541867</xdr:rowOff>
    </xdr:to>
    <xdr:sp macro="" textlink="">
      <xdr:nvSpPr>
        <xdr:cNvPr id="74" name="Rectangle 219">
          <a:extLst>
            <a:ext uri="{FF2B5EF4-FFF2-40B4-BE49-F238E27FC236}">
              <a16:creationId xmlns:a16="http://schemas.microsoft.com/office/drawing/2014/main" id="{1685F412-30F9-4626-8111-0AC92CBB4FDC}"/>
            </a:ext>
          </a:extLst>
        </xdr:cNvPr>
        <xdr:cNvSpPr>
          <a:spLocks noChangeArrowheads="1"/>
        </xdr:cNvSpPr>
      </xdr:nvSpPr>
      <xdr:spPr bwMode="auto">
        <a:xfrm>
          <a:off x="8737600" y="254000"/>
          <a:ext cx="739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en-US" sz="1700" b="0" i="0" u="none" strike="noStrike" baseline="0">
              <a:solidFill>
                <a:srgbClr val="FFFFFF"/>
              </a:solidFill>
              <a:latin typeface="Calibri"/>
            </a:rPr>
            <a:t> 2/7/2024</a:t>
          </a:r>
        </a:p>
      </xdr:txBody>
    </xdr:sp>
    <xdr:clientData/>
  </xdr:twoCellAnchor>
  <xdr:twoCellAnchor>
    <xdr:from>
      <xdr:col>10</xdr:col>
      <xdr:colOff>762001</xdr:colOff>
      <xdr:row>0</xdr:row>
      <xdr:rowOff>254000</xdr:rowOff>
    </xdr:from>
    <xdr:to>
      <xdr:col>11</xdr:col>
      <xdr:colOff>800101</xdr:colOff>
      <xdr:row>0</xdr:row>
      <xdr:rowOff>561027</xdr:rowOff>
    </xdr:to>
    <xdr:sp macro="" textlink="">
      <xdr:nvSpPr>
        <xdr:cNvPr id="75" name="Rectangle 220">
          <a:extLst>
            <a:ext uri="{FF2B5EF4-FFF2-40B4-BE49-F238E27FC236}">
              <a16:creationId xmlns:a16="http://schemas.microsoft.com/office/drawing/2014/main" id="{9518AC34-4539-4D06-ADAC-031B8E9162A5}"/>
            </a:ext>
          </a:extLst>
        </xdr:cNvPr>
        <xdr:cNvSpPr>
          <a:spLocks noChangeArrowheads="1"/>
        </xdr:cNvSpPr>
      </xdr:nvSpPr>
      <xdr:spPr bwMode="auto">
        <a:xfrm>
          <a:off x="12369801" y="254000"/>
          <a:ext cx="876300" cy="3070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en-US" sz="2000" b="1" i="0" u="none" strike="noStrike" baseline="0">
              <a:solidFill>
                <a:srgbClr val="FFFFFF"/>
              </a:solidFill>
              <a:latin typeface="Calibri"/>
            </a:rPr>
            <a:t>Sent to</a:t>
          </a:r>
        </a:p>
      </xdr:txBody>
    </xdr:sp>
    <xdr:clientData/>
  </xdr:twoCellAnchor>
  <xdr:twoCellAnchor>
    <xdr:from>
      <xdr:col>12</xdr:col>
      <xdr:colOff>114300</xdr:colOff>
      <xdr:row>0</xdr:row>
      <xdr:rowOff>292101</xdr:rowOff>
    </xdr:from>
    <xdr:to>
      <xdr:col>14</xdr:col>
      <xdr:colOff>482600</xdr:colOff>
      <xdr:row>0</xdr:row>
      <xdr:rowOff>558801</xdr:rowOff>
    </xdr:to>
    <xdr:sp macro="" textlink="">
      <xdr:nvSpPr>
        <xdr:cNvPr id="76" name="Rectangle 219">
          <a:extLst>
            <a:ext uri="{FF2B5EF4-FFF2-40B4-BE49-F238E27FC236}">
              <a16:creationId xmlns:a16="http://schemas.microsoft.com/office/drawing/2014/main" id="{B363003D-DC67-4205-9F97-E2E18BD8CC7F}"/>
            </a:ext>
          </a:extLst>
        </xdr:cNvPr>
        <xdr:cNvSpPr>
          <a:spLocks noChangeArrowheads="1"/>
        </xdr:cNvSpPr>
      </xdr:nvSpPr>
      <xdr:spPr bwMode="auto">
        <a:xfrm>
          <a:off x="14630400" y="292101"/>
          <a:ext cx="20447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en-US" sz="1700" b="0" i="0" u="none" strike="noStrike" baseline="0">
              <a:solidFill>
                <a:srgbClr val="FFFFFF"/>
              </a:solidFill>
              <a:latin typeface="Calibri"/>
            </a:rPr>
            <a:t> Executive Committee</a:t>
          </a:r>
        </a:p>
      </xdr:txBody>
    </xdr:sp>
    <xdr:clientData/>
  </xdr:twoCellAnchor>
  <xdr:twoCellAnchor>
    <xdr:from>
      <xdr:col>4</xdr:col>
      <xdr:colOff>63500</xdr:colOff>
      <xdr:row>19</xdr:row>
      <xdr:rowOff>63500</xdr:rowOff>
    </xdr:from>
    <xdr:to>
      <xdr:col>4</xdr:col>
      <xdr:colOff>234950</xdr:colOff>
      <xdr:row>19</xdr:row>
      <xdr:rowOff>244475</xdr:rowOff>
    </xdr:to>
    <xdr:sp macro="" textlink="">
      <xdr:nvSpPr>
        <xdr:cNvPr id="2" name="5-Point Star 2">
          <a:extLst>
            <a:ext uri="{FF2B5EF4-FFF2-40B4-BE49-F238E27FC236}">
              <a16:creationId xmlns:a16="http://schemas.microsoft.com/office/drawing/2014/main" id="{C5968834-9F9D-46C7-B7ED-BFCA04177B30}"/>
            </a:ext>
            <a:ext uri="{C183D7F6-B498-43B3-948B-1728B52AA6E4}">
              <adec:decorative xmlns:adec="http://schemas.microsoft.com/office/drawing/2017/decorative" val="1"/>
            </a:ext>
          </a:extLst>
        </xdr:cNvPr>
        <xdr:cNvSpPr/>
      </xdr:nvSpPr>
      <xdr:spPr>
        <a:xfrm>
          <a:off x="5943600" y="13792200"/>
          <a:ext cx="171450" cy="180975"/>
        </a:xfrm>
        <a:prstGeom prst="star5">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88900</xdr:colOff>
      <xdr:row>15</xdr:row>
      <xdr:rowOff>76200</xdr:rowOff>
    </xdr:from>
    <xdr:to>
      <xdr:col>4</xdr:col>
      <xdr:colOff>260350</xdr:colOff>
      <xdr:row>15</xdr:row>
      <xdr:rowOff>257175</xdr:rowOff>
    </xdr:to>
    <xdr:sp macro="" textlink="">
      <xdr:nvSpPr>
        <xdr:cNvPr id="3" name="5-Point Star 2">
          <a:extLst>
            <a:ext uri="{FF2B5EF4-FFF2-40B4-BE49-F238E27FC236}">
              <a16:creationId xmlns:a16="http://schemas.microsoft.com/office/drawing/2014/main" id="{5BDFB415-E0E1-4B1D-97B5-8BD074216C0D}"/>
            </a:ext>
            <a:ext uri="{C183D7F6-B498-43B3-948B-1728B52AA6E4}">
              <adec:decorative xmlns:adec="http://schemas.microsoft.com/office/drawing/2017/decorative" val="1"/>
            </a:ext>
          </a:extLst>
        </xdr:cNvPr>
        <xdr:cNvSpPr/>
      </xdr:nvSpPr>
      <xdr:spPr>
        <a:xfrm>
          <a:off x="5969000" y="9398000"/>
          <a:ext cx="171450" cy="180975"/>
        </a:xfrm>
        <a:prstGeom prst="star5">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101600</xdr:colOff>
      <xdr:row>9</xdr:row>
      <xdr:rowOff>114300</xdr:rowOff>
    </xdr:from>
    <xdr:to>
      <xdr:col>4</xdr:col>
      <xdr:colOff>273050</xdr:colOff>
      <xdr:row>9</xdr:row>
      <xdr:rowOff>295275</xdr:rowOff>
    </xdr:to>
    <xdr:sp macro="" textlink="">
      <xdr:nvSpPr>
        <xdr:cNvPr id="4" name="5-Point Star 2">
          <a:extLst>
            <a:ext uri="{FF2B5EF4-FFF2-40B4-BE49-F238E27FC236}">
              <a16:creationId xmlns:a16="http://schemas.microsoft.com/office/drawing/2014/main" id="{391074FD-A53B-4981-ABF5-11D131A530E5}"/>
            </a:ext>
            <a:ext uri="{C183D7F6-B498-43B3-948B-1728B52AA6E4}">
              <adec:decorative xmlns:adec="http://schemas.microsoft.com/office/drawing/2017/decorative" val="1"/>
            </a:ext>
          </a:extLst>
        </xdr:cNvPr>
        <xdr:cNvSpPr/>
      </xdr:nvSpPr>
      <xdr:spPr>
        <a:xfrm>
          <a:off x="5981700" y="5930900"/>
          <a:ext cx="171450" cy="180975"/>
        </a:xfrm>
        <a:prstGeom prst="star5">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101600</xdr:colOff>
      <xdr:row>7</xdr:row>
      <xdr:rowOff>76200</xdr:rowOff>
    </xdr:from>
    <xdr:to>
      <xdr:col>4</xdr:col>
      <xdr:colOff>273050</xdr:colOff>
      <xdr:row>7</xdr:row>
      <xdr:rowOff>257175</xdr:rowOff>
    </xdr:to>
    <xdr:sp macro="" textlink="">
      <xdr:nvSpPr>
        <xdr:cNvPr id="5" name="5-Point Star 2">
          <a:extLst>
            <a:ext uri="{FF2B5EF4-FFF2-40B4-BE49-F238E27FC236}">
              <a16:creationId xmlns:a16="http://schemas.microsoft.com/office/drawing/2014/main" id="{D3DE3EBC-F19E-4E54-A96E-45F8528F352C}"/>
            </a:ext>
            <a:ext uri="{C183D7F6-B498-43B3-948B-1728B52AA6E4}">
              <adec:decorative xmlns:adec="http://schemas.microsoft.com/office/drawing/2017/decorative" val="1"/>
            </a:ext>
          </a:extLst>
        </xdr:cNvPr>
        <xdr:cNvSpPr/>
      </xdr:nvSpPr>
      <xdr:spPr>
        <a:xfrm>
          <a:off x="5981700" y="4673600"/>
          <a:ext cx="171450" cy="180975"/>
        </a:xfrm>
        <a:prstGeom prst="star5">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160</xdr:row>
          <xdr:rowOff>114300</xdr:rowOff>
        </xdr:from>
        <xdr:to>
          <xdr:col>41</xdr:col>
          <xdr:colOff>200025</xdr:colOff>
          <xdr:row>187</xdr:row>
          <xdr:rowOff>76200</xdr:rowOff>
        </xdr:to>
        <xdr:pic>
          <xdr:nvPicPr>
            <xdr:cNvPr id="8914" name="Picture 9">
              <a:extLst>
                <a:ext uri="{FF2B5EF4-FFF2-40B4-BE49-F238E27FC236}">
                  <a16:creationId xmlns:a16="http://schemas.microsoft.com/office/drawing/2014/main" id="{C08FE272-3FB6-49CB-A124-8FEA16F606C0}"/>
                </a:ext>
              </a:extLst>
            </xdr:cNvPr>
            <xdr:cNvPicPr>
              <a:picLocks noChangeAspect="1" noChangeArrowheads="1"/>
              <a:extLst>
                <a:ext uri="{84589F7E-364E-4C9E-8A38-B11213B215E9}">
                  <a14:cameraTool cellRange="#REF!" spid="_x0000_s11614"/>
                </a:ext>
              </a:extLst>
            </xdr:cNvPicPr>
          </xdr:nvPicPr>
          <xdr:blipFill>
            <a:blip xmlns:r="http://schemas.openxmlformats.org/officeDocument/2006/relationships" r:embed="rId1">
              <a:extLst>
                <a:ext uri="{28A0092B-C50C-407E-A947-70E740481C1C}">
                  <a14:useLocalDpi val="0"/>
                </a:ext>
              </a:extLst>
            </a:blip>
            <a:srcRect/>
            <a:stretch>
              <a:fillRect/>
            </a:stretch>
          </xdr:blipFill>
          <xdr:spPr bwMode="auto">
            <a:xfrm>
              <a:off x="142875" y="39423975"/>
              <a:ext cx="12753975" cy="53625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160</xdr:row>
          <xdr:rowOff>114300</xdr:rowOff>
        </xdr:from>
        <xdr:to>
          <xdr:col>41</xdr:col>
          <xdr:colOff>200025</xdr:colOff>
          <xdr:row>187</xdr:row>
          <xdr:rowOff>76200</xdr:rowOff>
        </xdr:to>
        <xdr:pic>
          <xdr:nvPicPr>
            <xdr:cNvPr id="2" name="Picture 9">
              <a:extLst>
                <a:ext uri="{FF2B5EF4-FFF2-40B4-BE49-F238E27FC236}">
                  <a16:creationId xmlns:a16="http://schemas.microsoft.com/office/drawing/2014/main" id="{376361A9-0652-40FA-A94C-4C33448BF07E}"/>
                </a:ext>
              </a:extLst>
            </xdr:cNvPr>
            <xdr:cNvPicPr>
              <a:picLocks noChangeAspect="1" noChangeArrowheads="1"/>
              <a:extLst>
                <a:ext uri="{84589F7E-364E-4C9E-8A38-B11213B215E9}">
                  <a14:cameraTool cellRange="#REF!" spid="_x0000_s9696"/>
                </a:ext>
              </a:extLst>
            </xdr:cNvPicPr>
          </xdr:nvPicPr>
          <xdr:blipFill>
            <a:blip xmlns:r="http://schemas.openxmlformats.org/officeDocument/2006/relationships" r:embed="rId1">
              <a:extLst>
                <a:ext uri="{28A0092B-C50C-407E-A947-70E740481C1C}">
                  <a14:useLocalDpi val="0"/>
                </a:ext>
              </a:extLst>
            </a:blip>
            <a:srcRect/>
            <a:stretch>
              <a:fillRect/>
            </a:stretch>
          </xdr:blipFill>
          <xdr:spPr bwMode="auto">
            <a:xfrm>
              <a:off x="142875" y="39423975"/>
              <a:ext cx="12753975" cy="53625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A6A98-379A-4169-ADE1-2AC0FDC41291}">
  <sheetPr>
    <tabColor theme="0" tint="-0.249977111117893"/>
    <pageSetUpPr fitToPage="1"/>
  </sheetPr>
  <dimension ref="A1:AM36"/>
  <sheetViews>
    <sheetView showGridLines="0" tabSelected="1" topLeftCell="A14" zoomScale="75" zoomScaleNormal="75" workbookViewId="0">
      <selection activeCell="N7" sqref="N7"/>
    </sheetView>
  </sheetViews>
  <sheetFormatPr defaultColWidth="11" defaultRowHeight="15.75" outlineLevelCol="1" x14ac:dyDescent="0.25"/>
  <cols>
    <col min="1" max="1" width="14.375" customWidth="1"/>
    <col min="2" max="2" width="11.75" bestFit="1" customWidth="1"/>
    <col min="3" max="3" width="27.125" style="6" customWidth="1"/>
    <col min="4" max="4" width="23.75" customWidth="1"/>
    <col min="5" max="5" width="17.25" style="58" hidden="1" customWidth="1" outlineLevel="1"/>
    <col min="6" max="6" width="14.375" style="58" hidden="1" customWidth="1" collapsed="1"/>
    <col min="7" max="9" width="14.375" style="58" hidden="1" customWidth="1"/>
    <col min="10" max="10" width="3.125" customWidth="1"/>
    <col min="11" max="11" width="11" style="58"/>
    <col min="12" max="15" width="11" style="58" customWidth="1"/>
    <col min="16" max="16" width="2.125" customWidth="1"/>
    <col min="17" max="17" width="12.125" style="58" bestFit="1" customWidth="1"/>
    <col min="18" max="18" width="4.75" hidden="1" customWidth="1"/>
    <col min="19" max="19" width="17.625" style="58" hidden="1" customWidth="1"/>
    <col min="20" max="20" width="0" hidden="1" customWidth="1"/>
    <col min="21" max="21" width="119.25" style="59" customWidth="1"/>
  </cols>
  <sheetData>
    <row r="1" spans="1:39" ht="63" customHeight="1" thickBot="1" x14ac:dyDescent="0.3">
      <c r="A1" s="53"/>
      <c r="B1" s="54"/>
      <c r="C1" s="55"/>
      <c r="D1" s="54"/>
      <c r="E1" s="56"/>
      <c r="F1" s="56"/>
      <c r="G1" s="56"/>
      <c r="H1" s="56"/>
      <c r="I1" s="56"/>
      <c r="J1" s="54"/>
      <c r="K1" s="56"/>
      <c r="L1" s="56"/>
      <c r="M1" s="56"/>
      <c r="N1" s="56"/>
      <c r="O1" s="57"/>
    </row>
    <row r="2" spans="1:39" ht="16.5" thickBot="1" x14ac:dyDescent="0.3">
      <c r="U2" s="131"/>
    </row>
    <row r="3" spans="1:39" ht="79.5" customHeight="1" thickBot="1" x14ac:dyDescent="0.3">
      <c r="A3" s="60"/>
      <c r="B3" s="61"/>
      <c r="C3" s="156" t="s">
        <v>130</v>
      </c>
      <c r="D3" s="157"/>
      <c r="E3" s="157"/>
      <c r="F3" s="157"/>
      <c r="G3" s="157"/>
      <c r="H3" s="157"/>
      <c r="I3" s="157"/>
      <c r="J3" s="157"/>
      <c r="K3" s="157"/>
      <c r="L3" s="157"/>
      <c r="M3" s="157"/>
      <c r="N3" s="62"/>
      <c r="O3" s="63"/>
      <c r="P3" s="64"/>
    </row>
    <row r="4" spans="1:39" ht="57" thickBot="1" x14ac:dyDescent="0.3">
      <c r="A4" s="65" t="s">
        <v>1</v>
      </c>
      <c r="B4" s="66" t="s">
        <v>2</v>
      </c>
      <c r="C4" s="66" t="s">
        <v>0</v>
      </c>
      <c r="D4" s="66" t="s">
        <v>6</v>
      </c>
      <c r="E4" s="67" t="s">
        <v>6</v>
      </c>
      <c r="F4" s="66" t="s">
        <v>7</v>
      </c>
      <c r="G4" s="66" t="s">
        <v>8</v>
      </c>
      <c r="H4" s="66" t="s">
        <v>9</v>
      </c>
      <c r="I4" s="66" t="s">
        <v>10</v>
      </c>
      <c r="J4" s="68"/>
      <c r="K4" s="69" t="s">
        <v>5</v>
      </c>
      <c r="L4" s="70" t="s">
        <v>11</v>
      </c>
      <c r="M4" s="70" t="s">
        <v>12</v>
      </c>
      <c r="N4" s="70" t="s">
        <v>13</v>
      </c>
      <c r="O4" s="71" t="s">
        <v>14</v>
      </c>
      <c r="P4" s="72"/>
      <c r="Q4" s="73" t="s">
        <v>15</v>
      </c>
      <c r="R4" s="6"/>
      <c r="S4" s="74" t="s">
        <v>90</v>
      </c>
      <c r="T4" s="6"/>
      <c r="U4" s="75" t="s">
        <v>105</v>
      </c>
      <c r="V4" s="6"/>
      <c r="W4" s="6"/>
      <c r="X4" s="6"/>
      <c r="Y4" s="6"/>
      <c r="Z4" s="6"/>
      <c r="AA4" s="6"/>
      <c r="AB4" s="6"/>
      <c r="AC4" s="6"/>
      <c r="AD4" s="6"/>
      <c r="AE4" s="6"/>
      <c r="AF4" s="6"/>
      <c r="AG4" s="6"/>
      <c r="AH4" s="6"/>
      <c r="AI4" s="6"/>
      <c r="AJ4" s="6"/>
      <c r="AK4" s="6"/>
      <c r="AL4" s="6"/>
      <c r="AM4" s="6"/>
    </row>
    <row r="5" spans="1:39" ht="48" customHeight="1" thickTop="1" x14ac:dyDescent="0.25">
      <c r="A5" s="158" t="s">
        <v>27</v>
      </c>
      <c r="B5" s="17" t="s">
        <v>59</v>
      </c>
      <c r="C5" s="76" t="s">
        <v>29</v>
      </c>
      <c r="D5" s="24">
        <v>0.75</v>
      </c>
      <c r="E5" s="30">
        <v>0.75</v>
      </c>
      <c r="F5" s="127">
        <v>0.78</v>
      </c>
      <c r="G5" s="46"/>
      <c r="H5" s="33"/>
      <c r="I5" s="33"/>
      <c r="J5" s="77"/>
      <c r="K5" s="78">
        <v>8</v>
      </c>
      <c r="L5" s="169">
        <f>IF(F5="","",IF(ROUND(F5/$E5*$K5,1)&lt;0,0,IF(ROUND(F5/$E5*$K5,1)&gt;1.1*$K5,ROUND(1.1*$K5,1),ROUND(F5/$E5*$K5,1))))</f>
        <v>8.3000000000000007</v>
      </c>
      <c r="M5" s="79"/>
      <c r="N5" s="80" t="str">
        <f t="shared" ref="N5:O5" si="0">IF(H5="","",IF(ROUND(H5/$E5*$K5,1)&lt;0,0,IF(ROUND(H5/$E5*$K5,1)&gt;1.1*$K5,ROUND(1.1*$K5,1),ROUND(H5/$E5*$K5,1))))</f>
        <v/>
      </c>
      <c r="O5" s="81" t="str">
        <f t="shared" si="0"/>
        <v/>
      </c>
      <c r="Q5" s="132">
        <f t="shared" ref="Q5:Q20" si="1">IF(L5="","",AVERAGE(L5:O5))</f>
        <v>8.3000000000000007</v>
      </c>
      <c r="S5" s="58" t="s">
        <v>91</v>
      </c>
      <c r="U5" s="83" t="s">
        <v>116</v>
      </c>
    </row>
    <row r="6" spans="1:39" ht="48" customHeight="1" x14ac:dyDescent="0.25">
      <c r="A6" s="158"/>
      <c r="B6" s="18" t="s">
        <v>60</v>
      </c>
      <c r="C6" s="76" t="s">
        <v>30</v>
      </c>
      <c r="D6" s="22">
        <v>0.82</v>
      </c>
      <c r="E6" s="31">
        <v>0.82</v>
      </c>
      <c r="F6" s="127">
        <v>0.82</v>
      </c>
      <c r="G6" s="46"/>
      <c r="H6" s="33"/>
      <c r="I6" s="33"/>
      <c r="J6" s="77"/>
      <c r="K6" s="40">
        <v>8</v>
      </c>
      <c r="L6" s="169">
        <f>IF(F6="","",IF(ROUND(F6/$E6*$K6,1)&lt;0,0,IF(ROUND(F6/$E6*$K6,1)&gt;1.1*$K6,ROUND(1.1*$K6,1),ROUND(F6/$E6*$K6,1))))</f>
        <v>8</v>
      </c>
      <c r="M6" s="84"/>
      <c r="N6" s="85" t="str">
        <f t="shared" ref="N6" si="2">IF(H6="","",IF(ROUND(H6/$E6*$K6,1)&lt;0,0,IF(ROUND(H6/$E6*$K6,1)&gt;1.1*$K6,ROUND(1.1*$K6,1),ROUND(H6/$E6*$K6,1))))</f>
        <v/>
      </c>
      <c r="O6" s="86" t="str">
        <f t="shared" ref="O6" si="3">IF(I6="","",IF(ROUND(I6/$E6*$K6,1)&lt;0,0,IF(ROUND(I6/$E6*$K6,1)&gt;1.1*$K6,ROUND(1.1*$K6,1),ROUND(I6/$E6*$K6,1))))</f>
        <v/>
      </c>
      <c r="Q6" s="132">
        <f t="shared" si="1"/>
        <v>8</v>
      </c>
      <c r="S6" s="58" t="s">
        <v>92</v>
      </c>
      <c r="U6" s="83" t="s">
        <v>117</v>
      </c>
    </row>
    <row r="7" spans="1:39" ht="48" customHeight="1" x14ac:dyDescent="0.25">
      <c r="A7" s="158"/>
      <c r="B7" s="18" t="s">
        <v>61</v>
      </c>
      <c r="C7" s="76" t="s">
        <v>119</v>
      </c>
      <c r="D7" s="87" t="s">
        <v>120</v>
      </c>
      <c r="E7" s="134">
        <v>11</v>
      </c>
      <c r="F7" s="135">
        <v>12</v>
      </c>
      <c r="G7" s="46"/>
      <c r="H7" s="33"/>
      <c r="I7" s="33"/>
      <c r="J7" s="77"/>
      <c r="K7" s="40">
        <v>7</v>
      </c>
      <c r="L7" s="170">
        <f>IF(F7="","",IF(ROUND(F7/$E7*$K7,1)&lt;0,0,IF(ROUND(F7/$E7*$K7,1)&gt;1.1*$K7,ROUND(1.1*$K7,1),ROUND(F7/$E7*$K7,1))))</f>
        <v>7.6</v>
      </c>
      <c r="M7" s="85"/>
      <c r="N7" s="84" t="str">
        <f t="shared" ref="N7" si="4">IF(H7="","",IF(ROUND(H7/$E7*$K7,1)&lt;0,0,IF(ROUND(H7/$E7*$K7,1)&gt;1.1*$K7,ROUND(1.1*$K7,1),ROUND(H7/$E7*$K7,1))))</f>
        <v/>
      </c>
      <c r="O7" s="88" t="str">
        <f t="shared" ref="O7" si="5">IF(I7="","",IF(ROUND(I7/$E7*$K7,1)&lt;0,0,IF(ROUND(I7/$E7*$K7,1)&gt;1.1*$K7,ROUND(1.1*$K7,1),ROUND(I7/$E7*$K7,1))))</f>
        <v/>
      </c>
      <c r="Q7" s="82">
        <f t="shared" si="1"/>
        <v>7.6</v>
      </c>
      <c r="S7" s="58" t="s">
        <v>52</v>
      </c>
      <c r="U7" s="83" t="s">
        <v>127</v>
      </c>
    </row>
    <row r="8" spans="1:39" ht="48" customHeight="1" x14ac:dyDescent="0.25">
      <c r="A8" s="158"/>
      <c r="B8" s="18" t="s">
        <v>62</v>
      </c>
      <c r="C8" s="76" t="s">
        <v>4</v>
      </c>
      <c r="D8" s="22" t="s">
        <v>88</v>
      </c>
      <c r="E8" s="31">
        <v>0.12</v>
      </c>
      <c r="F8" s="128">
        <v>1.7000000000000001E-2</v>
      </c>
      <c r="G8" s="37"/>
      <c r="H8" s="35"/>
      <c r="I8" s="35"/>
      <c r="J8" s="77"/>
      <c r="K8" s="40">
        <v>7</v>
      </c>
      <c r="L8" s="171">
        <f>IF(F8="","",IF(ROUND($K8*(2-F8/$E8),1)&lt;0,0,IF(ROUND($K8*(2-F8/$E8),1)&gt;1.1*$K8,1.1*$K8,ROUND($K8*(2-F8/$E8),1))))</f>
        <v>7.7000000000000011</v>
      </c>
      <c r="M8" s="85"/>
      <c r="N8" s="84" t="str">
        <f>IF(H8="","",IF(ROUND($K8*(2-H8/$E8),1)&lt;0,0,IF(ROUND($K8*(2-H8/$E8),1)&gt;1.1*$K8,1.1*$K8,ROUND($K8*(2-H8/$E8),1))))</f>
        <v/>
      </c>
      <c r="O8" s="88" t="str">
        <f>IF(I8="","",IF(ROUND($K8*(2-I8/$E8),1)&lt;0,0,IF(ROUND($K8*(2-I8/$E8),1)&gt;1.1*$K8,1.1*$K8,ROUND($K8*(2-I8/$E8),1))))</f>
        <v/>
      </c>
      <c r="Q8" s="82">
        <f t="shared" si="1"/>
        <v>7.7000000000000011</v>
      </c>
      <c r="S8" s="58" t="s">
        <v>52</v>
      </c>
      <c r="U8" s="83" t="s">
        <v>110</v>
      </c>
    </row>
    <row r="9" spans="1:39" ht="48" customHeight="1" x14ac:dyDescent="0.25">
      <c r="A9" s="158"/>
      <c r="B9" s="19" t="s">
        <v>63</v>
      </c>
      <c r="C9" s="76" t="s">
        <v>75</v>
      </c>
      <c r="D9" s="22">
        <v>0.9</v>
      </c>
      <c r="E9" s="31">
        <v>0.9</v>
      </c>
      <c r="F9" s="127">
        <v>0.95</v>
      </c>
      <c r="G9" s="46"/>
      <c r="H9" s="33"/>
      <c r="I9" s="33"/>
      <c r="J9" s="77"/>
      <c r="K9" s="40">
        <v>7</v>
      </c>
      <c r="L9" s="170">
        <f>IF(F9="","",IF(ROUND(F9/$E9*$K9,1)&lt;0,0,IF(ROUND(F9/$E9*$K9,1)&gt;1.1*$K9,ROUND(1.1*$K9,1),ROUND(F9/$E9*$K9,1))))</f>
        <v>7.4</v>
      </c>
      <c r="M9" s="85"/>
      <c r="N9" s="84" t="str">
        <f t="shared" ref="N9" si="6">IF(H9="","",IF(ROUND(H9/$E9*$K9,1)&lt;0,0,IF(ROUND(H9/$E9*$K9,1)&gt;1.1*$K9,ROUND(1.1*$K9,1),ROUND(H9/$E9*$K9,1))))</f>
        <v/>
      </c>
      <c r="O9" s="88" t="str">
        <f t="shared" ref="O9" si="7">IF(I9="","",IF(ROUND(I9/$E9*$K9,1)&lt;0,0,IF(ROUND(I9/$E9*$K9,1)&gt;1.1*$K9,ROUND(1.1*$K9,1),ROUND(I9/$E9*$K9,1))))</f>
        <v/>
      </c>
      <c r="Q9" s="82">
        <f t="shared" si="1"/>
        <v>7.4</v>
      </c>
      <c r="S9" s="58" t="s">
        <v>93</v>
      </c>
      <c r="U9" s="83" t="s">
        <v>118</v>
      </c>
    </row>
    <row r="10" spans="1:39" ht="48" customHeight="1" x14ac:dyDescent="0.25">
      <c r="A10" s="158"/>
      <c r="B10" s="18" t="s">
        <v>64</v>
      </c>
      <c r="C10" s="89" t="s">
        <v>28</v>
      </c>
      <c r="D10" s="25" t="s">
        <v>112</v>
      </c>
      <c r="E10" s="90">
        <v>4.4000000000000004</v>
      </c>
      <c r="F10" s="129">
        <v>3.81</v>
      </c>
      <c r="G10" s="36"/>
      <c r="H10" s="36"/>
      <c r="I10" s="36"/>
      <c r="J10" s="77"/>
      <c r="K10" s="40">
        <v>7</v>
      </c>
      <c r="L10" s="171">
        <f>IF(F10="","",IF(ROUND($K10*(2-F10/$E10),1)&lt;0,0,IF(ROUND($K10*(2-F10/$E10),1)&gt;1.1*$K10,1.1*$K10,ROUND($K10*(2-F10/$E10),1))))</f>
        <v>7.7000000000000011</v>
      </c>
      <c r="M10" s="85"/>
      <c r="N10" s="84" t="str">
        <f>IF(H10="","",IF(ROUND($K10*(2-H10/$E10),1)&lt;0,0,IF(ROUND($K10*(2-H10/$E10),1)&gt;1.1*$K10,1.1*$K10,ROUND($K10*(2-H10/$E10),1))))</f>
        <v/>
      </c>
      <c r="O10" s="88" t="str">
        <f>IF(I10="","",IF(ROUND($K10*(2-I10/$E10),1)&lt;0,0,IF(ROUND($K10*(2-I10/$E10),1)&gt;1.1*$K10,1.1*$K10,ROUND($K10*(2-I10/$E10),1))))</f>
        <v/>
      </c>
      <c r="Q10" s="82">
        <f t="shared" si="1"/>
        <v>7.7000000000000011</v>
      </c>
      <c r="S10" s="58" t="s">
        <v>91</v>
      </c>
      <c r="U10" s="83" t="s">
        <v>111</v>
      </c>
    </row>
    <row r="11" spans="1:39" ht="18" customHeight="1" x14ac:dyDescent="0.25">
      <c r="A11" s="91"/>
      <c r="B11" s="92"/>
      <c r="C11" s="93"/>
      <c r="D11" s="94"/>
      <c r="E11" s="95"/>
      <c r="F11" s="96"/>
      <c r="G11" s="96"/>
      <c r="H11" s="96"/>
      <c r="I11" s="96"/>
      <c r="J11" s="77"/>
      <c r="K11" s="97">
        <f>SUM(K5:K10)</f>
        <v>44</v>
      </c>
      <c r="L11" s="98">
        <f>SUM(L5:L10)</f>
        <v>46.7</v>
      </c>
      <c r="M11" s="98">
        <f>SUM(M5:M10)</f>
        <v>0</v>
      </c>
      <c r="N11" s="97">
        <f t="shared" ref="N11:O11" si="8">SUM(N5:N10)</f>
        <v>0</v>
      </c>
      <c r="O11" s="99">
        <f t="shared" si="8"/>
        <v>0</v>
      </c>
      <c r="P11" s="100"/>
      <c r="Q11" s="101">
        <f>SUM(Q5:Q10)</f>
        <v>46.7</v>
      </c>
      <c r="U11" s="102"/>
    </row>
    <row r="12" spans="1:39" ht="48" customHeight="1" x14ac:dyDescent="0.25">
      <c r="A12" s="159" t="s">
        <v>35</v>
      </c>
      <c r="B12" s="18" t="s">
        <v>65</v>
      </c>
      <c r="C12" s="76" t="s">
        <v>136</v>
      </c>
      <c r="D12" s="52" t="s">
        <v>137</v>
      </c>
      <c r="E12" s="31"/>
      <c r="F12" s="130">
        <v>0.75</v>
      </c>
      <c r="G12" s="34"/>
      <c r="H12" s="35"/>
      <c r="I12" s="35"/>
      <c r="J12" s="77"/>
      <c r="K12" s="40">
        <v>7</v>
      </c>
      <c r="L12" s="172">
        <v>7.7</v>
      </c>
      <c r="M12" s="40"/>
      <c r="N12" s="40" t="str">
        <f t="shared" ref="N12" si="9">IF(H12="","",IF(ROUND(H12/$E12*$K12,1)&lt;0,0,IF(ROUND(H12/$E12*$K12,1)&gt;1.1*$K12,ROUND(1.1*$K12,1),ROUND(H12/$E12*$K12,1))))</f>
        <v/>
      </c>
      <c r="O12" s="103" t="str">
        <f t="shared" ref="O12" si="10">IF(I12="","",IF(ROUND(I12/$E12*$K12,1)&lt;0,0,IF(ROUND(I12/$E12*$K12,1)&gt;1.1*$K12,ROUND(1.1*$K12,1),ROUND(I12/$E12*$K12,1))))</f>
        <v/>
      </c>
      <c r="Q12" s="82">
        <v>7.7</v>
      </c>
      <c r="S12" s="104"/>
      <c r="U12" s="83" t="s">
        <v>135</v>
      </c>
    </row>
    <row r="13" spans="1:39" ht="48" customHeight="1" x14ac:dyDescent="0.25">
      <c r="A13" s="159"/>
      <c r="B13" s="19" t="s">
        <v>66</v>
      </c>
      <c r="C13" s="76" t="s">
        <v>121</v>
      </c>
      <c r="D13" s="22">
        <v>0.02</v>
      </c>
      <c r="E13" s="31">
        <v>0.02</v>
      </c>
      <c r="F13" s="130">
        <v>7.9799999999999996E-2</v>
      </c>
      <c r="G13" s="34"/>
      <c r="H13" s="35"/>
      <c r="I13" s="35"/>
      <c r="J13" s="77"/>
      <c r="K13" s="40">
        <v>7</v>
      </c>
      <c r="L13" s="170">
        <f>IF(F13="","",IF(ROUND(F13/$E13*$K13,1)&lt;0,0,IF(ROUND(F13/$E13*$K13,1)&gt;1.1*$K13,ROUND(1.1*$K13,1),ROUND(F13/$E13*$K13,1))))</f>
        <v>7.7</v>
      </c>
      <c r="M13" s="40"/>
      <c r="N13" s="40" t="str">
        <f t="shared" ref="N13:N14" si="11">IF(H13="","",IF(ROUND(H13/$E13*$K13,1)&lt;0,0,IF(ROUND(H13/$E13*$K13,1)&gt;1.1*$K13,ROUND(1.1*$K13,1),ROUND(H13/$E13*$K13,1))))</f>
        <v/>
      </c>
      <c r="O13" s="103" t="str">
        <f t="shared" ref="O13:O14" si="12">IF(I13="","",IF(ROUND(I13/$E13*$K13,1)&lt;0,0,IF(ROUND(I13/$E13*$K13,1)&gt;1.1*$K13,ROUND(1.1*$K13,1),ROUND(I13/$E13*$K13,1))))</f>
        <v/>
      </c>
      <c r="Q13" s="82">
        <v>7.7</v>
      </c>
      <c r="S13" s="104"/>
      <c r="U13" s="83" t="s">
        <v>141</v>
      </c>
    </row>
    <row r="14" spans="1:39" ht="49.5" customHeight="1" x14ac:dyDescent="0.25">
      <c r="A14" s="159"/>
      <c r="B14" s="18" t="s">
        <v>67</v>
      </c>
      <c r="C14" s="76" t="s">
        <v>33</v>
      </c>
      <c r="D14" s="52">
        <v>0.01</v>
      </c>
      <c r="E14" s="31">
        <v>0.01</v>
      </c>
      <c r="F14" s="168">
        <v>0</v>
      </c>
      <c r="G14" s="34"/>
      <c r="H14" s="35"/>
      <c r="I14" s="35"/>
      <c r="J14" s="77"/>
      <c r="K14" s="40">
        <v>7</v>
      </c>
      <c r="L14" s="173">
        <f>IF(F14="","",IF(ROUND(F14/$E14*$K14,1)&lt;0,0,IF(ROUND(F14/$E14*$K14,1)&gt;1.1*$K14,ROUND(1.1*$K14,1),ROUND(F14/$E14*$K14,1))))</f>
        <v>0</v>
      </c>
      <c r="M14" s="40"/>
      <c r="N14" s="40" t="str">
        <f t="shared" si="11"/>
        <v/>
      </c>
      <c r="O14" s="103" t="str">
        <f t="shared" si="12"/>
        <v/>
      </c>
      <c r="Q14" s="132">
        <v>0</v>
      </c>
      <c r="S14" s="104"/>
      <c r="U14" s="83" t="s">
        <v>124</v>
      </c>
    </row>
    <row r="15" spans="1:39" ht="18" customHeight="1" x14ac:dyDescent="0.25">
      <c r="A15" s="105"/>
      <c r="B15" s="92"/>
      <c r="C15" s="93"/>
      <c r="D15" s="94"/>
      <c r="E15" s="95"/>
      <c r="F15" s="96"/>
      <c r="G15" s="96"/>
      <c r="H15" s="96"/>
      <c r="I15" s="96"/>
      <c r="J15" s="77"/>
      <c r="K15" s="97">
        <f>SUM(K12:K14)</f>
        <v>21</v>
      </c>
      <c r="L15" s="97">
        <f>SUM(L12:L14)</f>
        <v>15.4</v>
      </c>
      <c r="M15" s="97">
        <f>SUM(M12:M14)</f>
        <v>0</v>
      </c>
      <c r="N15" s="97">
        <f>SUM(N12:N14)</f>
        <v>0</v>
      </c>
      <c r="O15" s="99">
        <f>SUM(O12:O14)</f>
        <v>0</v>
      </c>
      <c r="P15" s="100"/>
      <c r="Q15" s="101">
        <f>SUM(Q12:Q14)</f>
        <v>15.4</v>
      </c>
      <c r="U15" s="102"/>
    </row>
    <row r="16" spans="1:39" ht="48" customHeight="1" x14ac:dyDescent="0.25">
      <c r="A16" s="158" t="s">
        <v>36</v>
      </c>
      <c r="B16" s="18" t="s">
        <v>68</v>
      </c>
      <c r="C16" s="76" t="s">
        <v>3</v>
      </c>
      <c r="D16" s="12" t="s">
        <v>89</v>
      </c>
      <c r="E16" s="31">
        <v>9.9999999999999995E-8</v>
      </c>
      <c r="F16" s="128">
        <v>-1.14E-2</v>
      </c>
      <c r="G16" s="37"/>
      <c r="H16" s="37"/>
      <c r="I16" s="34"/>
      <c r="J16" s="77"/>
      <c r="K16" s="40">
        <v>7</v>
      </c>
      <c r="L16" s="171">
        <f>IF(F16="","",IF(ROUND($K16*(2-F16/$E16),1)&lt;0,0,IF(ROUND($K16*(2-F16/$E16),1)&gt;1.1*$K16,1.1*$K16,ROUND($K16*(2-F16/$E16),1))))</f>
        <v>7.7000000000000011</v>
      </c>
      <c r="M16" s="40"/>
      <c r="N16" s="40" t="str">
        <f t="shared" ref="N16:O16" si="13">IF(H16="","",IF(ROUND($K16*(2-H16/$E16),1)&lt;0,0,IF(ROUND($K16*(2-H16/$E16),1)&gt;1.1*$K16,1.1*$K16,ROUND($K16*(2-H16/$E16),1))))</f>
        <v/>
      </c>
      <c r="O16" s="103" t="str">
        <f t="shared" si="13"/>
        <v/>
      </c>
      <c r="Q16" s="82">
        <f t="shared" si="1"/>
        <v>7.7000000000000011</v>
      </c>
      <c r="S16" s="58" t="s">
        <v>94</v>
      </c>
      <c r="U16" s="83" t="s">
        <v>106</v>
      </c>
    </row>
    <row r="17" spans="1:22" ht="48" customHeight="1" x14ac:dyDescent="0.25">
      <c r="A17" s="158"/>
      <c r="B17" s="18" t="s">
        <v>69</v>
      </c>
      <c r="C17" s="76" t="s">
        <v>129</v>
      </c>
      <c r="D17" s="51">
        <v>14.1</v>
      </c>
      <c r="E17" s="133">
        <v>14.1</v>
      </c>
      <c r="F17" s="136">
        <v>13.79</v>
      </c>
      <c r="G17" s="34"/>
      <c r="H17" s="35"/>
      <c r="I17" s="35"/>
      <c r="J17" s="77"/>
      <c r="K17" s="40">
        <v>7</v>
      </c>
      <c r="L17" s="175">
        <f>IF(F17="","",IF(ROUND(F17/$E17*$K17,1)&lt;0,0,IF(ROUND(F17/$E17*$K17,1)&gt;1.1*$K17,ROUND(1.1*$K17,1),ROUND(F17/$E17*$K17,1))))</f>
        <v>6.8</v>
      </c>
      <c r="M17" s="40"/>
      <c r="N17" s="40" t="str">
        <f t="shared" ref="N17" si="14">IF(H17="","",IF(ROUND(H17/$E17*$K17,1)&lt;0,0,IF(ROUND(H17/$E17*$K17,1)&gt;1.1*$K17,ROUND(1.1*$K17,1),ROUND(H17/$E17*$K17,1))))</f>
        <v/>
      </c>
      <c r="O17" s="103" t="str">
        <f t="shared" ref="O17" si="15">IF(I17="","",IF(ROUND(I17/$E17*$K17,1)&lt;0,0,IF(ROUND(I17/$E17*$K17,1)&gt;1.1*$K17,ROUND(1.1*$K17,1),ROUND(I17/$E17*$K17,1))))</f>
        <v/>
      </c>
      <c r="Q17" s="82">
        <f t="shared" si="1"/>
        <v>6.8</v>
      </c>
      <c r="R17" s="106"/>
      <c r="S17" s="58" t="s">
        <v>96</v>
      </c>
      <c r="U17" s="83" t="s">
        <v>128</v>
      </c>
    </row>
    <row r="18" spans="1:22" ht="202.5" customHeight="1" x14ac:dyDescent="0.25">
      <c r="A18" s="158"/>
      <c r="B18" s="18" t="s">
        <v>70</v>
      </c>
      <c r="C18" s="76" t="s">
        <v>122</v>
      </c>
      <c r="D18" s="8" t="s">
        <v>123</v>
      </c>
      <c r="E18" s="107"/>
      <c r="F18" s="138" t="s">
        <v>131</v>
      </c>
      <c r="G18" s="47"/>
      <c r="H18" s="38"/>
      <c r="I18" s="38"/>
      <c r="J18" s="77"/>
      <c r="K18" s="40">
        <v>7</v>
      </c>
      <c r="L18" s="174">
        <v>6</v>
      </c>
      <c r="M18" s="40"/>
      <c r="N18" s="40"/>
      <c r="O18" s="103"/>
      <c r="Q18" s="132">
        <v>6</v>
      </c>
      <c r="S18" s="58" t="s">
        <v>95</v>
      </c>
      <c r="U18" s="83" t="s">
        <v>125</v>
      </c>
    </row>
    <row r="19" spans="1:22" ht="140.25" customHeight="1" x14ac:dyDescent="0.25">
      <c r="A19" s="158"/>
      <c r="B19" s="19" t="s">
        <v>71</v>
      </c>
      <c r="C19" s="76" t="s">
        <v>107</v>
      </c>
      <c r="D19" s="52" t="s">
        <v>108</v>
      </c>
      <c r="E19" s="31"/>
      <c r="F19" s="130" t="s">
        <v>133</v>
      </c>
      <c r="G19" s="34"/>
      <c r="H19" s="35"/>
      <c r="I19" s="35"/>
      <c r="J19" s="77"/>
      <c r="K19" s="40">
        <v>7</v>
      </c>
      <c r="L19" s="172">
        <v>7</v>
      </c>
      <c r="M19" s="40"/>
      <c r="N19" s="40" t="str">
        <f t="shared" ref="N19" si="16">IF(H19="","",IF(ROUND(H19/$E19*$K19,1)&lt;0,0,IF(ROUND(H19/$E19*$K19,1)&gt;1.1*$K19,ROUND(1.1*$K19,1),ROUND(H19/$E19*$K19,1))))</f>
        <v/>
      </c>
      <c r="O19" s="103" t="str">
        <f t="shared" ref="O19" si="17">IF(I19="","",IF(ROUND(I19/$E19*$K19,1)&lt;0,0,IF(ROUND(I19/$E19*$K19,1)&gt;1.1*$K19,ROUND(1.1*$K19,1),ROUND(I19/$E19*$K19,1))))</f>
        <v/>
      </c>
      <c r="Q19" s="132">
        <f t="shared" si="1"/>
        <v>7</v>
      </c>
      <c r="S19" s="58" t="s">
        <v>94</v>
      </c>
      <c r="U19" s="83" t="s">
        <v>126</v>
      </c>
    </row>
    <row r="20" spans="1:22" ht="86.25" customHeight="1" x14ac:dyDescent="0.25">
      <c r="A20" s="158"/>
      <c r="B20" s="19" t="s">
        <v>72</v>
      </c>
      <c r="C20" s="108" t="s">
        <v>101</v>
      </c>
      <c r="D20" s="43" t="s">
        <v>148</v>
      </c>
      <c r="E20" s="32">
        <v>112.96</v>
      </c>
      <c r="F20" s="176">
        <v>114.32</v>
      </c>
      <c r="G20" s="48"/>
      <c r="H20" s="39"/>
      <c r="I20" s="39"/>
      <c r="J20" s="77"/>
      <c r="K20" s="40">
        <v>7</v>
      </c>
      <c r="L20" s="177">
        <f>IF(F20="","",IF(ROUND($K20*(2-F20/$E20),1)&lt;0,0,IF(ROUND($K20*(2-F20/$E20),1)&gt;1.1*$K20,1.1*$K20,ROUND($K20*(2-F20/$E20),1))))</f>
        <v>6.9</v>
      </c>
      <c r="M20" s="40"/>
      <c r="N20" s="40" t="str">
        <f>IF(H20="","",IF(ROUND($K20*(2-H20/$E20),1)&lt;0,0,IF(ROUND($K20*(2-H20/$E20),1)&gt;1.1*$K20,1.1*$K20,ROUND($K20*(2-H20/$E20),1))))</f>
        <v/>
      </c>
      <c r="O20" s="103" t="str">
        <f>IF(I20="","",IF(ROUND($K20*(2-I20/$E20),1)&lt;0,0,IF(ROUND($K20*(2-I20/$E20),1)&gt;1.1*$K20,1.1*$K20,ROUND($K20*(2-I20/$E20),1))))</f>
        <v/>
      </c>
      <c r="Q20" s="82">
        <f t="shared" si="1"/>
        <v>6.9</v>
      </c>
      <c r="S20" s="58" t="s">
        <v>94</v>
      </c>
      <c r="U20" s="83" t="s">
        <v>109</v>
      </c>
    </row>
    <row r="21" spans="1:22" ht="18" customHeight="1" thickBot="1" x14ac:dyDescent="0.3">
      <c r="A21" s="105"/>
      <c r="B21" s="94"/>
      <c r="C21" s="109"/>
      <c r="D21" s="94"/>
      <c r="E21" s="95"/>
      <c r="F21" s="96"/>
      <c r="G21" s="96"/>
      <c r="H21" s="96"/>
      <c r="I21" s="96"/>
      <c r="J21" s="77"/>
      <c r="K21" s="97">
        <f>SUM(K16:K20)</f>
        <v>35</v>
      </c>
      <c r="L21" s="97">
        <f>SUM(L16:L20)</f>
        <v>34.4</v>
      </c>
      <c r="M21" s="97">
        <f>SUM(M16:M20)</f>
        <v>0</v>
      </c>
      <c r="N21" s="97">
        <f t="shared" ref="N21:O21" si="18">SUM(N16:N20)</f>
        <v>0</v>
      </c>
      <c r="O21" s="99">
        <f t="shared" si="18"/>
        <v>0</v>
      </c>
      <c r="P21" s="100"/>
      <c r="Q21" s="101">
        <f>SUM(Q16:Q20)</f>
        <v>34.4</v>
      </c>
    </row>
    <row r="22" spans="1:22" ht="63.75" customHeight="1" thickBot="1" x14ac:dyDescent="0.7">
      <c r="A22" s="110"/>
      <c r="B22" s="111"/>
      <c r="C22" s="111"/>
      <c r="D22" s="110" t="s">
        <v>87</v>
      </c>
      <c r="E22" s="112"/>
      <c r="F22" s="112"/>
      <c r="G22" s="112"/>
      <c r="H22" s="112"/>
      <c r="I22" s="112"/>
      <c r="J22" s="112"/>
      <c r="K22" s="113">
        <f>SUM(K21,K15,K11)</f>
        <v>100</v>
      </c>
      <c r="L22" s="114">
        <f>SUM(L21,L15,L11)</f>
        <v>96.5</v>
      </c>
      <c r="M22" s="114">
        <f>SUM(M21,M15,M11)</f>
        <v>0</v>
      </c>
      <c r="N22" s="115">
        <f>SUM(N21,N15,N11)</f>
        <v>0</v>
      </c>
      <c r="O22" s="116">
        <f>SUM(O21,O15,O11)</f>
        <v>0</v>
      </c>
      <c r="P22" s="117"/>
      <c r="Q22" s="137">
        <f>SUM(Q21,Q15,Q11)</f>
        <v>96.5</v>
      </c>
    </row>
    <row r="23" spans="1:22" x14ac:dyDescent="0.25">
      <c r="B23" s="118"/>
      <c r="C23" s="119"/>
      <c r="D23" s="118"/>
      <c r="E23" s="120"/>
    </row>
    <row r="24" spans="1:22" ht="15.75" customHeight="1" thickBot="1" x14ac:dyDescent="0.3">
      <c r="B24" s="139"/>
      <c r="C24" s="139"/>
      <c r="D24" s="139"/>
      <c r="E24" s="139"/>
      <c r="F24" s="139"/>
      <c r="G24" s="139"/>
      <c r="H24" s="139"/>
      <c r="I24" s="139"/>
      <c r="J24" s="139"/>
      <c r="K24" s="139"/>
      <c r="L24" s="139"/>
      <c r="M24" s="139"/>
      <c r="N24" s="139"/>
      <c r="O24" s="139"/>
      <c r="P24" s="139"/>
      <c r="Q24"/>
      <c r="U24" s="140"/>
      <c r="V24" s="141"/>
    </row>
    <row r="25" spans="1:22" ht="24.95" customHeight="1" x14ac:dyDescent="0.45">
      <c r="B25" s="142" t="s">
        <v>145</v>
      </c>
      <c r="C25" s="143"/>
      <c r="D25" s="143"/>
      <c r="E25" s="143"/>
      <c r="F25" s="143"/>
      <c r="G25" s="143"/>
      <c r="H25" s="143"/>
      <c r="I25" s="143"/>
      <c r="J25" s="143"/>
      <c r="K25" s="143"/>
      <c r="L25" s="143"/>
      <c r="M25" s="143"/>
      <c r="N25" s="143"/>
      <c r="O25" s="143"/>
      <c r="P25" s="144"/>
      <c r="Q25"/>
      <c r="U25" s="140"/>
      <c r="V25" s="141"/>
    </row>
    <row r="26" spans="1:22" ht="24.95" customHeight="1" x14ac:dyDescent="0.35">
      <c r="B26" s="145" t="s">
        <v>147</v>
      </c>
      <c r="C26" s="143"/>
      <c r="D26" s="143"/>
      <c r="E26" s="143"/>
      <c r="F26" s="143"/>
      <c r="G26" s="143"/>
      <c r="H26" s="143"/>
      <c r="I26" s="143"/>
      <c r="J26" s="143"/>
      <c r="K26" s="143"/>
      <c r="L26" s="143"/>
      <c r="M26" s="143"/>
      <c r="N26" s="143"/>
      <c r="O26" s="143"/>
      <c r="P26" s="144"/>
      <c r="Q26"/>
      <c r="U26" s="140"/>
      <c r="V26" s="141"/>
    </row>
    <row r="27" spans="1:22" ht="20.25" customHeight="1" x14ac:dyDescent="0.35">
      <c r="B27" s="145" t="s">
        <v>146</v>
      </c>
      <c r="C27" s="146"/>
      <c r="D27" s="146"/>
      <c r="E27" s="146"/>
      <c r="F27" s="146"/>
      <c r="G27" s="146"/>
      <c r="H27" s="146"/>
      <c r="I27" s="146"/>
      <c r="J27" s="146"/>
      <c r="K27" s="146"/>
      <c r="L27" s="146"/>
      <c r="M27" s="146"/>
      <c r="N27" s="146"/>
      <c r="O27" s="146"/>
      <c r="P27" s="147"/>
      <c r="Q27"/>
      <c r="U27" s="49"/>
      <c r="V27" s="16"/>
    </row>
    <row r="28" spans="1:22" ht="20.25" customHeight="1" x14ac:dyDescent="0.3">
      <c r="B28" s="160"/>
      <c r="C28" s="161"/>
      <c r="D28" s="161"/>
      <c r="E28" s="161"/>
      <c r="F28" s="161"/>
      <c r="G28" s="161"/>
      <c r="H28" s="161"/>
      <c r="I28" s="161"/>
      <c r="J28" s="161"/>
      <c r="K28" s="161"/>
      <c r="L28" s="161"/>
      <c r="M28" s="161"/>
      <c r="N28" s="161"/>
      <c r="O28" s="161"/>
      <c r="P28" s="162"/>
      <c r="Q28"/>
      <c r="U28" s="140"/>
      <c r="V28" s="141"/>
    </row>
    <row r="29" spans="1:22" ht="20.25" customHeight="1" x14ac:dyDescent="0.35">
      <c r="B29" s="145"/>
      <c r="C29" s="146"/>
      <c r="D29" s="146"/>
      <c r="E29" s="146"/>
      <c r="F29" s="146"/>
      <c r="G29" s="146"/>
      <c r="H29" s="146"/>
      <c r="I29" s="146"/>
      <c r="J29" s="146"/>
      <c r="K29" s="146"/>
      <c r="L29" s="146"/>
      <c r="M29" s="146"/>
      <c r="N29" s="146"/>
      <c r="O29" s="146"/>
      <c r="P29" s="147"/>
      <c r="Q29"/>
      <c r="U29" s="140"/>
      <c r="V29" s="141"/>
    </row>
    <row r="30" spans="1:22" ht="24.95" customHeight="1" x14ac:dyDescent="0.45">
      <c r="B30" s="142"/>
      <c r="C30" s="143"/>
      <c r="D30" s="143"/>
      <c r="E30" s="143"/>
      <c r="F30" s="143"/>
      <c r="G30" s="143"/>
      <c r="H30" s="143"/>
      <c r="I30" s="143"/>
      <c r="J30" s="143"/>
      <c r="K30" s="143"/>
      <c r="L30" s="143"/>
      <c r="M30" s="143"/>
      <c r="N30" s="143"/>
      <c r="O30" s="143"/>
      <c r="P30" s="144"/>
      <c r="Q30"/>
      <c r="U30" s="140"/>
      <c r="V30" s="141"/>
    </row>
    <row r="31" spans="1:22" ht="20.25" customHeight="1" x14ac:dyDescent="0.35">
      <c r="B31" s="145"/>
      <c r="C31" s="146"/>
      <c r="D31" s="146"/>
      <c r="E31" s="146"/>
      <c r="F31" s="146"/>
      <c r="G31" s="146"/>
      <c r="H31" s="146"/>
      <c r="I31" s="146"/>
      <c r="J31" s="146"/>
      <c r="K31" s="146"/>
      <c r="L31" s="146"/>
      <c r="M31" s="146"/>
      <c r="N31" s="146"/>
      <c r="O31" s="146"/>
      <c r="P31" s="147"/>
      <c r="Q31"/>
      <c r="U31" s="49"/>
      <c r="V31" s="16"/>
    </row>
    <row r="32" spans="1:22" ht="20.25" customHeight="1" x14ac:dyDescent="0.35">
      <c r="B32" s="153"/>
      <c r="C32" s="154"/>
      <c r="D32" s="154"/>
      <c r="E32" s="154"/>
      <c r="F32" s="154"/>
      <c r="G32" s="154"/>
      <c r="H32" s="154"/>
      <c r="I32" s="154"/>
      <c r="J32" s="154"/>
      <c r="K32" s="154"/>
      <c r="L32" s="154"/>
      <c r="M32" s="154"/>
      <c r="N32" s="154"/>
      <c r="O32" s="154"/>
      <c r="P32" s="155"/>
      <c r="Q32"/>
      <c r="U32" s="140"/>
      <c r="V32" s="141"/>
    </row>
    <row r="33" spans="2:22" ht="20.25" customHeight="1" x14ac:dyDescent="0.35">
      <c r="B33" s="145"/>
      <c r="C33" s="146"/>
      <c r="D33" s="146"/>
      <c r="E33" s="146"/>
      <c r="F33" s="146"/>
      <c r="G33" s="146"/>
      <c r="H33" s="146"/>
      <c r="I33" s="146"/>
      <c r="J33" s="146"/>
      <c r="K33" s="146"/>
      <c r="L33" s="146"/>
      <c r="M33" s="146"/>
      <c r="N33" s="146"/>
      <c r="O33" s="146"/>
      <c r="P33" s="147"/>
      <c r="Q33"/>
      <c r="U33" s="140"/>
      <c r="V33" s="141"/>
    </row>
    <row r="34" spans="2:22" ht="20.25" customHeight="1" x14ac:dyDescent="0.35">
      <c r="B34" s="148"/>
      <c r="C34" s="146"/>
      <c r="D34" s="149"/>
      <c r="E34" s="149"/>
      <c r="F34" s="149"/>
      <c r="G34" s="149"/>
      <c r="H34" s="149"/>
      <c r="I34" s="149"/>
      <c r="J34" s="149"/>
      <c r="K34" s="149"/>
      <c r="L34" s="149"/>
      <c r="M34" s="149"/>
      <c r="N34" s="149"/>
      <c r="O34" s="149"/>
      <c r="P34" s="150"/>
      <c r="Q34"/>
      <c r="U34" s="140"/>
      <c r="V34" s="141"/>
    </row>
    <row r="35" spans="2:22" ht="15.75" customHeight="1" thickBot="1" x14ac:dyDescent="0.3">
      <c r="B35" s="151"/>
      <c r="C35" s="139"/>
      <c r="D35" s="139"/>
      <c r="E35" s="139"/>
      <c r="F35" s="139"/>
      <c r="G35" s="139"/>
      <c r="H35" s="139"/>
      <c r="I35" s="139"/>
      <c r="J35" s="139"/>
      <c r="K35" s="139"/>
      <c r="L35" s="139"/>
      <c r="M35" s="139"/>
      <c r="N35" s="139"/>
      <c r="O35" s="139"/>
      <c r="P35" s="152"/>
      <c r="Q35"/>
      <c r="U35" s="140"/>
      <c r="V35" s="141"/>
    </row>
    <row r="36" spans="2:22" ht="15.75" customHeight="1" x14ac:dyDescent="0.25">
      <c r="C36"/>
      <c r="E36"/>
      <c r="F36"/>
      <c r="G36"/>
      <c r="H36"/>
      <c r="I36"/>
      <c r="K36"/>
      <c r="L36"/>
      <c r="M36"/>
      <c r="N36"/>
      <c r="O36"/>
      <c r="Q36"/>
      <c r="U36" s="140"/>
      <c r="V36" s="141"/>
    </row>
  </sheetData>
  <sheetProtection selectLockedCells="1"/>
  <mergeCells count="6">
    <mergeCell ref="B32:P32"/>
    <mergeCell ref="C3:M3"/>
    <mergeCell ref="A5:A10"/>
    <mergeCell ref="A12:A14"/>
    <mergeCell ref="A16:A20"/>
    <mergeCell ref="B28:P28"/>
  </mergeCells>
  <printOptions horizontalCentered="1"/>
  <pageMargins left="0.25" right="0.25" top="0.75" bottom="0.75" header="0.3" footer="0.3"/>
  <pageSetup scale="53" orientation="portrait" r:id="rId1"/>
  <ignoredErrors>
    <ignoredError sqref="N8:O8"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E0F5F-DB23-4A5C-A420-9C45D4708756}">
  <sheetPr>
    <tabColor theme="0" tint="-0.249977111117893"/>
  </sheetPr>
  <dimension ref="A1:B6"/>
  <sheetViews>
    <sheetView workbookViewId="0">
      <selection activeCell="B31" sqref="B31"/>
    </sheetView>
  </sheetViews>
  <sheetFormatPr defaultRowHeight="15.75" x14ac:dyDescent="0.25"/>
  <cols>
    <col min="2" max="2" width="40.875" customWidth="1"/>
  </cols>
  <sheetData>
    <row r="1" spans="1:2" ht="31.5" x14ac:dyDescent="0.25">
      <c r="B1" s="49" t="s">
        <v>113</v>
      </c>
    </row>
    <row r="2" spans="1:2" x14ac:dyDescent="0.25">
      <c r="A2" s="50" t="s">
        <v>114</v>
      </c>
      <c r="B2" s="49">
        <v>4.74</v>
      </c>
    </row>
    <row r="3" spans="1:2" x14ac:dyDescent="0.25">
      <c r="A3">
        <v>2022</v>
      </c>
      <c r="B3" s="16">
        <v>4.8</v>
      </c>
    </row>
    <row r="4" spans="1:2" x14ac:dyDescent="0.25">
      <c r="A4">
        <v>2021</v>
      </c>
      <c r="B4" s="16">
        <v>3.85</v>
      </c>
    </row>
    <row r="5" spans="1:2" x14ac:dyDescent="0.25">
      <c r="A5">
        <v>2020</v>
      </c>
      <c r="B5" s="16">
        <v>4.1900000000000004</v>
      </c>
    </row>
    <row r="6" spans="1:2" x14ac:dyDescent="0.25">
      <c r="A6" t="s">
        <v>115</v>
      </c>
      <c r="B6" s="16">
        <f>AVERAGE(B2:B5)</f>
        <v>4.3949999999999996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B6FEC-47E4-4382-B3DB-DDFFC3C477FE}">
  <sheetPr>
    <tabColor theme="0" tint="-0.249977111117893"/>
  </sheetPr>
  <dimension ref="A1:A2"/>
  <sheetViews>
    <sheetView workbookViewId="0">
      <selection activeCell="J10" sqref="J10"/>
    </sheetView>
  </sheetViews>
  <sheetFormatPr defaultRowHeight="15.75" x14ac:dyDescent="0.25"/>
  <sheetData>
    <row r="1" spans="1:1" x14ac:dyDescent="0.25">
      <c r="A1" s="121" t="s">
        <v>132</v>
      </c>
    </row>
    <row r="2" spans="1:1" x14ac:dyDescent="0.25">
      <c r="A2"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34920-F8A2-42B9-9543-D791FEBE4308}">
  <sheetPr>
    <tabColor theme="0" tint="-0.249977111117893"/>
    <pageSetUpPr fitToPage="1"/>
  </sheetPr>
  <dimension ref="B1:J24"/>
  <sheetViews>
    <sheetView topLeftCell="B1" zoomScaleNormal="100" zoomScalePageLayoutView="85" workbookViewId="0">
      <selection activeCell="G17" sqref="G17"/>
    </sheetView>
  </sheetViews>
  <sheetFormatPr defaultColWidth="11" defaultRowHeight="15.75" x14ac:dyDescent="0.25"/>
  <cols>
    <col min="2" max="2" width="8.875" customWidth="1"/>
    <col min="3" max="3" width="36.125" customWidth="1"/>
    <col min="4" max="4" width="16.375" customWidth="1"/>
    <col min="5" max="5" width="20.875" style="16" customWidth="1"/>
    <col min="6" max="6" width="27.875" customWidth="1"/>
    <col min="7" max="7" width="95.625" style="6" customWidth="1"/>
    <col min="8" max="8" width="24.75" customWidth="1"/>
    <col min="9" max="9" width="27.5" customWidth="1"/>
    <col min="10" max="10" width="50.75" customWidth="1"/>
  </cols>
  <sheetData>
    <row r="1" spans="2:10" ht="55.5" customHeight="1" x14ac:dyDescent="0.25">
      <c r="B1" s="163"/>
      <c r="C1" s="163"/>
      <c r="D1" s="163"/>
      <c r="E1" s="163"/>
      <c r="F1" s="163"/>
      <c r="G1" s="163"/>
      <c r="H1" s="163"/>
      <c r="I1" s="163"/>
    </row>
    <row r="2" spans="2:10" ht="16.5" thickBot="1" x14ac:dyDescent="0.3"/>
    <row r="3" spans="2:10" ht="78.75" x14ac:dyDescent="0.25">
      <c r="B3" s="1" t="s">
        <v>2</v>
      </c>
      <c r="C3" s="2" t="s">
        <v>0</v>
      </c>
      <c r="D3" s="3" t="s">
        <v>53</v>
      </c>
      <c r="E3" s="4" t="s">
        <v>16</v>
      </c>
      <c r="F3" s="5" t="s">
        <v>23</v>
      </c>
      <c r="G3" s="5" t="s">
        <v>24</v>
      </c>
      <c r="H3" s="5" t="s">
        <v>25</v>
      </c>
      <c r="I3" s="5" t="s">
        <v>48</v>
      </c>
      <c r="J3" s="5" t="s">
        <v>26</v>
      </c>
    </row>
    <row r="4" spans="2:10" ht="51.75" customHeight="1" x14ac:dyDescent="0.25">
      <c r="B4" s="17" t="s">
        <v>59</v>
      </c>
      <c r="C4" s="8" t="s">
        <v>29</v>
      </c>
      <c r="D4" s="24">
        <v>0.75</v>
      </c>
      <c r="E4" s="12" t="s">
        <v>57</v>
      </c>
      <c r="F4" s="7" t="s">
        <v>42</v>
      </c>
      <c r="G4" s="9" t="s">
        <v>38</v>
      </c>
      <c r="H4" s="13" t="s">
        <v>44</v>
      </c>
      <c r="I4" s="13" t="s">
        <v>49</v>
      </c>
      <c r="J4" s="7" t="s">
        <v>55</v>
      </c>
    </row>
    <row r="5" spans="2:10" ht="72.75" customHeight="1" x14ac:dyDescent="0.25">
      <c r="B5" s="18" t="s">
        <v>60</v>
      </c>
      <c r="C5" s="8" t="s">
        <v>30</v>
      </c>
      <c r="D5" s="22">
        <v>0.82</v>
      </c>
      <c r="E5" s="12" t="s">
        <v>57</v>
      </c>
      <c r="F5" s="7" t="s">
        <v>42</v>
      </c>
      <c r="G5" s="9" t="s">
        <v>37</v>
      </c>
      <c r="H5" s="13" t="s">
        <v>44</v>
      </c>
      <c r="I5" s="7" t="s">
        <v>49</v>
      </c>
      <c r="J5" s="7" t="s">
        <v>55</v>
      </c>
    </row>
    <row r="6" spans="2:10" ht="31.5" x14ac:dyDescent="0.25">
      <c r="B6" s="18" t="s">
        <v>61</v>
      </c>
      <c r="C6" s="8" t="s">
        <v>82</v>
      </c>
      <c r="D6" s="21">
        <v>0.1</v>
      </c>
      <c r="E6" s="12" t="s">
        <v>52</v>
      </c>
      <c r="F6" s="7" t="s">
        <v>42</v>
      </c>
      <c r="G6" s="7" t="s">
        <v>39</v>
      </c>
      <c r="H6" s="7" t="s">
        <v>45</v>
      </c>
      <c r="I6" s="7" t="s">
        <v>50</v>
      </c>
      <c r="J6" s="7" t="s">
        <v>55</v>
      </c>
    </row>
    <row r="7" spans="2:10" ht="59.25" customHeight="1" x14ac:dyDescent="0.25">
      <c r="B7" s="18" t="s">
        <v>62</v>
      </c>
      <c r="C7" s="8" t="s">
        <v>4</v>
      </c>
      <c r="D7" s="22">
        <v>0.12</v>
      </c>
      <c r="E7" s="12" t="s">
        <v>52</v>
      </c>
      <c r="F7" s="7" t="s">
        <v>43</v>
      </c>
      <c r="G7" s="14" t="s">
        <v>40</v>
      </c>
      <c r="H7" s="7" t="s">
        <v>46</v>
      </c>
      <c r="I7" s="7" t="s">
        <v>50</v>
      </c>
      <c r="J7" s="7" t="s">
        <v>56</v>
      </c>
    </row>
    <row r="8" spans="2:10" ht="31.5" x14ac:dyDescent="0.25">
      <c r="B8" s="19" t="s">
        <v>63</v>
      </c>
      <c r="C8" s="8" t="s">
        <v>84</v>
      </c>
      <c r="D8" s="12" t="s">
        <v>83</v>
      </c>
      <c r="E8" s="12" t="s">
        <v>58</v>
      </c>
      <c r="F8" s="7" t="s">
        <v>42</v>
      </c>
      <c r="G8" s="7"/>
      <c r="H8" s="7" t="s">
        <v>47</v>
      </c>
      <c r="I8" s="7" t="s">
        <v>50</v>
      </c>
      <c r="J8" s="7" t="s">
        <v>54</v>
      </c>
    </row>
    <row r="9" spans="2:10" ht="18.75" x14ac:dyDescent="0.25">
      <c r="B9" s="18" t="s">
        <v>64</v>
      </c>
      <c r="C9" s="15" t="s">
        <v>28</v>
      </c>
      <c r="D9" s="25" t="s">
        <v>78</v>
      </c>
      <c r="E9" s="12" t="s">
        <v>57</v>
      </c>
      <c r="F9" s="7"/>
      <c r="G9" s="10"/>
      <c r="H9" s="7" t="s">
        <v>47</v>
      </c>
      <c r="I9" s="7" t="s">
        <v>51</v>
      </c>
      <c r="J9" s="7" t="s">
        <v>55</v>
      </c>
    </row>
    <row r="10" spans="2:10" hidden="1" x14ac:dyDescent="0.25">
      <c r="B10" s="12"/>
      <c r="C10" s="7"/>
      <c r="D10" s="7"/>
      <c r="E10" s="12"/>
      <c r="F10" s="7"/>
      <c r="G10" s="10"/>
      <c r="H10" s="7"/>
      <c r="I10" s="7"/>
      <c r="J10" s="7"/>
    </row>
    <row r="11" spans="2:10" ht="47.25" x14ac:dyDescent="0.25">
      <c r="B11" s="18" t="s">
        <v>65</v>
      </c>
      <c r="C11" s="8" t="s">
        <v>136</v>
      </c>
      <c r="D11" s="23" t="s">
        <v>137</v>
      </c>
      <c r="E11" s="12" t="s">
        <v>104</v>
      </c>
      <c r="F11" s="7" t="s">
        <v>42</v>
      </c>
      <c r="G11" s="11" t="s">
        <v>138</v>
      </c>
      <c r="H11" s="7"/>
      <c r="I11" s="7" t="s">
        <v>50</v>
      </c>
      <c r="J11" s="7" t="s">
        <v>54</v>
      </c>
    </row>
    <row r="12" spans="2:10" x14ac:dyDescent="0.25">
      <c r="B12" s="122" t="s">
        <v>66</v>
      </c>
      <c r="C12" s="123" t="s">
        <v>31</v>
      </c>
      <c r="D12" s="124">
        <v>0.02</v>
      </c>
      <c r="E12" s="125" t="s">
        <v>104</v>
      </c>
      <c r="F12" s="126" t="s">
        <v>42</v>
      </c>
      <c r="G12" s="11" t="s">
        <v>139</v>
      </c>
      <c r="H12" s="7"/>
      <c r="I12" s="7" t="s">
        <v>50</v>
      </c>
      <c r="J12" s="7" t="s">
        <v>54</v>
      </c>
    </row>
    <row r="13" spans="2:10" ht="31.5" x14ac:dyDescent="0.25">
      <c r="B13" s="19" t="s">
        <v>67</v>
      </c>
      <c r="C13" s="8" t="s">
        <v>32</v>
      </c>
      <c r="D13" s="23">
        <v>0.02</v>
      </c>
      <c r="E13" s="12" t="s">
        <v>104</v>
      </c>
      <c r="F13" s="7" t="s">
        <v>42</v>
      </c>
      <c r="G13" s="7" t="s">
        <v>140</v>
      </c>
      <c r="H13" s="7"/>
      <c r="I13" s="7" t="s">
        <v>50</v>
      </c>
      <c r="J13" s="7" t="s">
        <v>54</v>
      </c>
    </row>
    <row r="14" spans="2:10" ht="31.5" x14ac:dyDescent="0.25">
      <c r="B14" s="18" t="s">
        <v>68</v>
      </c>
      <c r="C14" s="8" t="s">
        <v>33</v>
      </c>
      <c r="D14" s="23">
        <v>0.02</v>
      </c>
      <c r="E14" s="12" t="s">
        <v>104</v>
      </c>
      <c r="F14" s="7" t="s">
        <v>42</v>
      </c>
      <c r="G14" s="7" t="s">
        <v>142</v>
      </c>
      <c r="H14" s="7"/>
      <c r="I14" s="7" t="s">
        <v>50</v>
      </c>
      <c r="J14" s="7" t="s">
        <v>54</v>
      </c>
    </row>
    <row r="15" spans="2:10" x14ac:dyDescent="0.25">
      <c r="B15" s="18" t="s">
        <v>69</v>
      </c>
      <c r="C15" s="8" t="s">
        <v>3</v>
      </c>
      <c r="D15" s="12" t="s">
        <v>74</v>
      </c>
      <c r="E15" s="12" t="s">
        <v>73</v>
      </c>
      <c r="F15" s="7" t="s">
        <v>42</v>
      </c>
      <c r="G15" s="7" t="s">
        <v>41</v>
      </c>
      <c r="H15" s="7" t="s">
        <v>46</v>
      </c>
      <c r="I15" s="7" t="s">
        <v>50</v>
      </c>
      <c r="J15" s="7" t="s">
        <v>56</v>
      </c>
    </row>
    <row r="16" spans="2:10" ht="31.5" x14ac:dyDescent="0.25">
      <c r="B16" s="18" t="s">
        <v>70</v>
      </c>
      <c r="C16" s="8" t="s">
        <v>97</v>
      </c>
      <c r="D16" s="29">
        <v>0.15</v>
      </c>
      <c r="E16" s="12" t="s">
        <v>98</v>
      </c>
      <c r="F16" s="41" t="s">
        <v>42</v>
      </c>
      <c r="G16" s="42" t="s">
        <v>99</v>
      </c>
      <c r="H16" s="7" t="s">
        <v>100</v>
      </c>
      <c r="I16" s="7" t="s">
        <v>50</v>
      </c>
      <c r="J16" s="7" t="s">
        <v>54</v>
      </c>
    </row>
    <row r="17" spans="2:10" ht="141.75" x14ac:dyDescent="0.25">
      <c r="B17" s="18" t="s">
        <v>71</v>
      </c>
      <c r="C17" s="8" t="s">
        <v>34</v>
      </c>
      <c r="D17" s="7" t="s">
        <v>123</v>
      </c>
      <c r="E17" s="12" t="s">
        <v>144</v>
      </c>
      <c r="F17" s="7" t="s">
        <v>80</v>
      </c>
      <c r="G17" s="13" t="s">
        <v>143</v>
      </c>
      <c r="H17" s="7" t="s">
        <v>79</v>
      </c>
      <c r="I17" s="7" t="s">
        <v>50</v>
      </c>
      <c r="J17" s="7" t="s">
        <v>54</v>
      </c>
    </row>
    <row r="18" spans="2:10" ht="31.5" x14ac:dyDescent="0.25">
      <c r="B18" s="28" t="s">
        <v>72</v>
      </c>
      <c r="C18" s="7" t="s">
        <v>77</v>
      </c>
      <c r="D18" s="29">
        <v>0.5</v>
      </c>
      <c r="E18" s="12" t="s">
        <v>73</v>
      </c>
      <c r="F18" s="26" t="s">
        <v>85</v>
      </c>
      <c r="G18" s="26" t="s">
        <v>86</v>
      </c>
      <c r="H18" s="27" t="s">
        <v>81</v>
      </c>
      <c r="I18" s="7" t="s">
        <v>51</v>
      </c>
      <c r="J18" s="7" t="s">
        <v>54</v>
      </c>
    </row>
    <row r="19" spans="2:10" s="44" customFormat="1" ht="94.5" x14ac:dyDescent="0.25">
      <c r="B19" s="18" t="s">
        <v>76</v>
      </c>
      <c r="C19" s="8" t="s">
        <v>103</v>
      </c>
      <c r="D19" s="43" t="s">
        <v>102</v>
      </c>
      <c r="E19" s="40" t="s">
        <v>73</v>
      </c>
      <c r="F19" s="45"/>
      <c r="G19" s="7"/>
      <c r="H19" s="45"/>
      <c r="I19" s="45"/>
      <c r="J19" s="45"/>
    </row>
    <row r="24" spans="2:10" x14ac:dyDescent="0.25">
      <c r="E24" s="20"/>
    </row>
  </sheetData>
  <sheetProtection selectLockedCells="1"/>
  <mergeCells count="1">
    <mergeCell ref="B1:I1"/>
  </mergeCells>
  <pageMargins left="0.25" right="0.25" top="0.75" bottom="0.75" header="0.3" footer="0.3"/>
  <pageSetup scale="51" fitToHeight="0" orientation="landscape" r:id="rId1"/>
  <headerFooter>
    <oddFooter>&amp;RVersion 1/31/19</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8CC09-E4DE-47C0-8197-15B7079DE6E3}">
  <sheetPr>
    <tabColor theme="9" tint="0.39997558519241921"/>
    <pageSetUpPr fitToPage="1"/>
  </sheetPr>
  <dimension ref="B1:AC18"/>
  <sheetViews>
    <sheetView showGridLines="0" topLeftCell="B7" zoomScaleNormal="70" workbookViewId="0">
      <selection activeCell="B7" sqref="B7"/>
    </sheetView>
  </sheetViews>
  <sheetFormatPr defaultColWidth="8.625" defaultRowHeight="15.75" x14ac:dyDescent="0.25"/>
  <cols>
    <col min="1" max="1" width="1.875" customWidth="1"/>
    <col min="2" max="4" width="4.75" customWidth="1"/>
    <col min="5" max="7" width="4.875" customWidth="1"/>
    <col min="8" max="8" width="1" customWidth="1"/>
    <col min="9" max="11" width="4.75" customWidth="1"/>
    <col min="12" max="12" width="8.125" customWidth="1"/>
    <col min="13" max="14" width="4.875" customWidth="1"/>
    <col min="15" max="15" width="1" customWidth="1"/>
    <col min="16" max="16" width="4.75" customWidth="1"/>
    <col min="17" max="17" width="6" customWidth="1"/>
    <col min="18" max="18" width="4.75" customWidth="1"/>
    <col min="19" max="21" width="4.875" customWidth="1"/>
    <col min="22" max="22" width="1" customWidth="1"/>
    <col min="23" max="23" width="4.75" customWidth="1"/>
    <col min="24" max="24" width="3.625" customWidth="1"/>
    <col min="25" max="25" width="4.75" customWidth="1"/>
    <col min="26" max="28" width="4.875" customWidth="1"/>
    <col min="29" max="30" width="1" customWidth="1"/>
    <col min="31" max="31" width="1.875" customWidth="1"/>
    <col min="32" max="32" width="1" customWidth="1"/>
    <col min="33" max="35" width="3.875" customWidth="1"/>
    <col min="36" max="38" width="4.875" customWidth="1"/>
    <col min="39" max="39" width="0.875" customWidth="1"/>
    <col min="40" max="40" width="3.125" customWidth="1"/>
    <col min="41" max="41" width="7.75" customWidth="1"/>
  </cols>
  <sheetData>
    <row r="1" spans="2:29" ht="409.5" customHeight="1" x14ac:dyDescent="0.25"/>
    <row r="2" spans="2:29" ht="174" customHeight="1" x14ac:dyDescent="0.25">
      <c r="B2" s="164" t="s">
        <v>18</v>
      </c>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row>
    <row r="3" spans="2:29" ht="16.5" customHeight="1" x14ac:dyDescent="0.25">
      <c r="B3" s="166" t="s">
        <v>17</v>
      </c>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row>
    <row r="4" spans="2:29" ht="23.25" customHeight="1" x14ac:dyDescent="0.25">
      <c r="B4" s="166"/>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row>
    <row r="5" spans="2:29" ht="15" customHeight="1" x14ac:dyDescent="0.25">
      <c r="B5" s="167" t="s">
        <v>19</v>
      </c>
      <c r="C5" s="167"/>
      <c r="D5" s="167"/>
      <c r="E5" s="167"/>
      <c r="F5" s="167"/>
      <c r="G5" s="167"/>
      <c r="H5" s="167"/>
      <c r="I5" s="167"/>
      <c r="J5" s="167"/>
      <c r="K5" s="167"/>
      <c r="L5" s="167"/>
      <c r="M5" s="167"/>
      <c r="N5" s="167"/>
      <c r="O5" s="167"/>
      <c r="P5" s="167"/>
      <c r="Q5" s="167"/>
      <c r="R5" s="167"/>
      <c r="S5" s="167"/>
      <c r="T5" s="167"/>
      <c r="U5" s="167"/>
      <c r="V5" s="167"/>
      <c r="W5" s="167"/>
      <c r="X5" s="167"/>
      <c r="Y5" s="167"/>
      <c r="Z5" s="167"/>
      <c r="AA5" s="167"/>
      <c r="AB5" s="167"/>
    </row>
    <row r="6" spans="2:29" ht="25.5" customHeight="1" x14ac:dyDescent="0.25">
      <c r="B6" s="167"/>
      <c r="C6" s="167"/>
      <c r="D6" s="167"/>
      <c r="E6" s="167"/>
      <c r="F6" s="167"/>
      <c r="G6" s="167"/>
      <c r="H6" s="167"/>
      <c r="I6" s="167"/>
      <c r="J6" s="167"/>
      <c r="K6" s="167"/>
      <c r="L6" s="167"/>
      <c r="M6" s="167"/>
      <c r="N6" s="167"/>
      <c r="O6" s="167"/>
      <c r="P6" s="167"/>
      <c r="Q6" s="167"/>
      <c r="R6" s="167"/>
      <c r="S6" s="167"/>
      <c r="T6" s="167"/>
      <c r="U6" s="167"/>
      <c r="V6" s="167"/>
      <c r="W6" s="167"/>
      <c r="X6" s="167"/>
      <c r="Y6" s="167"/>
      <c r="Z6" s="167"/>
      <c r="AA6" s="167"/>
      <c r="AB6" s="167"/>
    </row>
    <row r="14" spans="2:29" ht="15.75" customHeight="1" x14ac:dyDescent="0.25"/>
    <row r="15" spans="2:29" ht="15.75" customHeight="1" x14ac:dyDescent="0.25"/>
    <row r="16" spans="2:29" ht="15.75" customHeight="1" x14ac:dyDescent="0.25"/>
    <row r="17" ht="16.5" customHeight="1" x14ac:dyDescent="0.25"/>
    <row r="18" ht="21" customHeight="1" x14ac:dyDescent="0.25"/>
  </sheetData>
  <sheetProtection algorithmName="SHA-512" hashValue="P1ZimnQWDxDivzsU9Lzh9pl/juBUdZhiGJ4hgKdna1wLp5s4EOy/YxAkMASkp9uU/MfVzRxJq1cwlzpP+TyMdw==" saltValue="4/Dfs6CGVi8YBMZLTvietQ==" spinCount="100000" sheet="1" selectLockedCells="1"/>
  <mergeCells count="3">
    <mergeCell ref="B2:AC2"/>
    <mergeCell ref="B3:AB4"/>
    <mergeCell ref="B5:AB6"/>
  </mergeCells>
  <pageMargins left="0.7" right="0.7" top="0.75" bottom="0.75" header="0.3" footer="0.3"/>
  <pageSetup scale="64"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5B0BA-8EDE-47DB-B43E-F31B96AF8992}">
  <sheetPr>
    <tabColor theme="9" tint="0.39997558519241921"/>
    <pageSetUpPr fitToPage="1"/>
  </sheetPr>
  <dimension ref="B1:AC18"/>
  <sheetViews>
    <sheetView showGridLines="0" topLeftCell="B1" zoomScaleNormal="70" workbookViewId="0">
      <selection activeCell="B7" sqref="B7"/>
    </sheetView>
  </sheetViews>
  <sheetFormatPr defaultColWidth="8.625" defaultRowHeight="15.75" x14ac:dyDescent="0.25"/>
  <cols>
    <col min="1" max="1" width="1.875" customWidth="1"/>
    <col min="2" max="4" width="4.75" customWidth="1"/>
    <col min="5" max="7" width="4.875" customWidth="1"/>
    <col min="8" max="8" width="1" customWidth="1"/>
    <col min="9" max="11" width="4.75" customWidth="1"/>
    <col min="12" max="12" width="8.125" customWidth="1"/>
    <col min="13" max="14" width="4.875" customWidth="1"/>
    <col min="15" max="15" width="1" customWidth="1"/>
    <col min="16" max="16" width="4.75" customWidth="1"/>
    <col min="17" max="17" width="6" customWidth="1"/>
    <col min="18" max="18" width="4.75" customWidth="1"/>
    <col min="19" max="21" width="4.875" customWidth="1"/>
    <col min="22" max="22" width="1" customWidth="1"/>
    <col min="23" max="23" width="4.75" customWidth="1"/>
    <col min="24" max="24" width="3.625" customWidth="1"/>
    <col min="25" max="25" width="4.75" customWidth="1"/>
    <col min="26" max="28" width="4.875" customWidth="1"/>
    <col min="29" max="30" width="1" customWidth="1"/>
    <col min="31" max="31" width="1.875" customWidth="1"/>
    <col min="32" max="32" width="1" customWidth="1"/>
    <col min="33" max="35" width="3.875" customWidth="1"/>
    <col min="36" max="38" width="4.875" customWidth="1"/>
    <col min="39" max="39" width="0.875" customWidth="1"/>
    <col min="40" max="40" width="3.125" customWidth="1"/>
    <col min="41" max="41" width="7.75" customWidth="1"/>
  </cols>
  <sheetData>
    <row r="1" spans="2:29" ht="409.5" customHeight="1" x14ac:dyDescent="0.25"/>
    <row r="2" spans="2:29" ht="174" customHeight="1" x14ac:dyDescent="0.25">
      <c r="B2" s="164" t="s">
        <v>20</v>
      </c>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row>
    <row r="3" spans="2:29" ht="16.5" customHeight="1" x14ac:dyDescent="0.25">
      <c r="B3" s="166" t="s">
        <v>21</v>
      </c>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row>
    <row r="4" spans="2:29" ht="23.25" customHeight="1" x14ac:dyDescent="0.25">
      <c r="B4" s="166"/>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row>
    <row r="5" spans="2:29" ht="15" customHeight="1" x14ac:dyDescent="0.25">
      <c r="B5" s="167" t="s">
        <v>22</v>
      </c>
      <c r="C5" s="167"/>
      <c r="D5" s="167"/>
      <c r="E5" s="167"/>
      <c r="F5" s="167"/>
      <c r="G5" s="167"/>
      <c r="H5" s="167"/>
      <c r="I5" s="167"/>
      <c r="J5" s="167"/>
      <c r="K5" s="167"/>
      <c r="L5" s="167"/>
      <c r="M5" s="167"/>
      <c r="N5" s="167"/>
      <c r="O5" s="167"/>
      <c r="P5" s="167"/>
      <c r="Q5" s="167"/>
      <c r="R5" s="167"/>
      <c r="S5" s="167"/>
      <c r="T5" s="167"/>
      <c r="U5" s="167"/>
      <c r="V5" s="167"/>
      <c r="W5" s="167"/>
      <c r="X5" s="167"/>
      <c r="Y5" s="167"/>
      <c r="Z5" s="167"/>
      <c r="AA5" s="167"/>
      <c r="AB5" s="167"/>
    </row>
    <row r="6" spans="2:29" ht="25.5" customHeight="1" x14ac:dyDescent="0.25">
      <c r="B6" s="167"/>
      <c r="C6" s="167"/>
      <c r="D6" s="167"/>
      <c r="E6" s="167"/>
      <c r="F6" s="167"/>
      <c r="G6" s="167"/>
      <c r="H6" s="167"/>
      <c r="I6" s="167"/>
      <c r="J6" s="167"/>
      <c r="K6" s="167"/>
      <c r="L6" s="167"/>
      <c r="M6" s="167"/>
      <c r="N6" s="167"/>
      <c r="O6" s="167"/>
      <c r="P6" s="167"/>
      <c r="Q6" s="167"/>
      <c r="R6" s="167"/>
      <c r="S6" s="167"/>
      <c r="T6" s="167"/>
      <c r="U6" s="167"/>
      <c r="V6" s="167"/>
      <c r="W6" s="167"/>
      <c r="X6" s="167"/>
      <c r="Y6" s="167"/>
      <c r="Z6" s="167"/>
      <c r="AA6" s="167"/>
      <c r="AB6" s="167"/>
    </row>
    <row r="14" spans="2:29" ht="15.75" customHeight="1" x14ac:dyDescent="0.25"/>
    <row r="15" spans="2:29" ht="15.75" customHeight="1" x14ac:dyDescent="0.25"/>
    <row r="16" spans="2:29" ht="15.75" customHeight="1" x14ac:dyDescent="0.25"/>
    <row r="17" ht="16.5" customHeight="1" x14ac:dyDescent="0.25"/>
    <row r="18" ht="21" customHeight="1" x14ac:dyDescent="0.25"/>
  </sheetData>
  <sheetProtection algorithmName="SHA-512" hashValue="KEQZHVULLqJLIc+6YxSGE5pXcKxE35zj2CoNV3b0xhN2c+ziYbkLZobOUlst/LkcteTYC0wpdaA0vWpVT1xbdw==" saltValue="KgSJqYHbwA65lTTzTB7Gnw==" spinCount="100000" sheet="1" selectLockedCells="1"/>
  <mergeCells count="3">
    <mergeCell ref="B2:AC2"/>
    <mergeCell ref="B3:AB4"/>
    <mergeCell ref="B5:AB6"/>
  </mergeCells>
  <pageMargins left="0.7" right="0.7" top="0.75" bottom="0.75" header="0.3" footer="0.3"/>
  <pageSetup scale="64"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FY24 Org-SSP</vt:lpstr>
      <vt:lpstr>Dev. Notes</vt:lpstr>
      <vt:lpstr>Type Quarterly Notes Here</vt:lpstr>
      <vt:lpstr>FY24 Metric Parameters</vt:lpstr>
      <vt:lpstr>PDF Cover Page 1</vt:lpstr>
      <vt:lpstr>PDF Cover Page 2</vt:lpstr>
      <vt:lpstr>'FY24 Metric Parameters'!Print_Area</vt:lpstr>
      <vt:lpstr>'FY24 Org-SSP'!Print_Area</vt:lpstr>
      <vt:lpstr>'PDF Cover Page 1'!Print_Area</vt:lpstr>
      <vt:lpstr>'PDF Cover Page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 Miller</dc:creator>
  <cp:lastModifiedBy>Patricia Collins</cp:lastModifiedBy>
  <cp:lastPrinted>2024-02-07T14:02:20Z</cp:lastPrinted>
  <dcterms:created xsi:type="dcterms:W3CDTF">2016-12-01T14:07:32Z</dcterms:created>
  <dcterms:modified xsi:type="dcterms:W3CDTF">2024-02-07T14:02:22Z</dcterms:modified>
</cp:coreProperties>
</file>